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8_{306C8F56-2599-48A6-A7F6-5755B2C78A14}" xr6:coauthVersionLast="47" xr6:coauthVersionMax="47" xr10:uidLastSave="{00000000-0000-0000-0000-000000000000}"/>
  <bookViews>
    <workbookView xWindow="-120" yWindow="-120" windowWidth="29040" windowHeight="15840" xr2:uid="{00000000-000D-0000-FFFF-FFFF00000000}"/>
  </bookViews>
  <sheets>
    <sheet name="Приложение А9" sheetId="1" r:id="rId1"/>
  </sheets>
  <externalReferences>
    <externalReference r:id="rId2"/>
    <externalReference r:id="rId3"/>
  </externalReferenc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30" i="1" l="1"/>
  <c r="AL25" i="1"/>
  <c r="AC20" i="1"/>
  <c r="Z25" i="1"/>
  <c r="Z24" i="1"/>
  <c r="X25" i="1"/>
  <c r="X24" i="1"/>
  <c r="U42" i="1"/>
  <c r="O52" i="1"/>
  <c r="O45" i="1"/>
  <c r="H25" i="1" l="1"/>
  <c r="G25" i="1"/>
  <c r="F25" i="1"/>
  <c r="E25" i="1"/>
  <c r="D25" i="1"/>
</calcChain>
</file>

<file path=xl/sharedStrings.xml><?xml version="1.0" encoding="utf-8"?>
<sst xmlns="http://schemas.openxmlformats.org/spreadsheetml/2006/main" count="958" uniqueCount="404">
  <si>
    <t>Информация об организации-балансодержателе</t>
  </si>
  <si>
    <t>Наименование</t>
  </si>
  <si>
    <t>ООО "РН-Ванкор"</t>
  </si>
  <si>
    <t>ИНН</t>
  </si>
  <si>
    <t>Информация об эксплуатирующей организации</t>
  </si>
  <si>
    <t>Фактический адрес местоположения объекта</t>
  </si>
  <si>
    <t>Кадастровый номер земельного участка</t>
  </si>
  <si>
    <t>24:50:0500195:491</t>
  </si>
  <si>
    <t>Точный адрес фактического местоположения</t>
  </si>
  <si>
    <t>Географические координаты (при наличии)</t>
  </si>
  <si>
    <t>Тип обработки</t>
  </si>
  <si>
    <t>Суть технологии обработки</t>
  </si>
  <si>
    <t>ТКО и подобные</t>
  </si>
  <si>
    <t>% от годовой мощности</t>
  </si>
  <si>
    <t>Промышленные</t>
  </si>
  <si>
    <t>Строительные</t>
  </si>
  <si>
    <t>Сельскохозяйственные</t>
  </si>
  <si>
    <t>Прочие</t>
  </si>
  <si>
    <t>Наименование объекта, на который передаются отходы для размещения</t>
  </si>
  <si>
    <t>Адрес объекта, на который передаются отходы для размещения</t>
  </si>
  <si>
    <t>тип отхода</t>
  </si>
  <si>
    <t>не требуется</t>
  </si>
  <si>
    <t>Реквизиты лицензии на право осуществления деятельности по обработке отходов I-IV классов опасности</t>
  </si>
  <si>
    <t>Заключение о размере установленной санитарно-защитной зоны на объект</t>
  </si>
  <si>
    <t>Реквизиты заключения</t>
  </si>
  <si>
    <t>Наличие программы экологического и/или производственного контроля на объекте</t>
  </si>
  <si>
    <t>Данные мониторинга факторов окружающей природной среды (в случае превышения ПДК)</t>
  </si>
  <si>
    <t>Перечень элементов обустройства, препятствующих и/или предотвращающих воздействие объекта на окружающую природную среду</t>
  </si>
  <si>
    <t>Мощность объекта</t>
  </si>
  <si>
    <t>Проектная мощность объекта</t>
  </si>
  <si>
    <t>Дата в вода в эксплуатацию</t>
  </si>
  <si>
    <t>Оставшийся срок службы</t>
  </si>
  <si>
    <t>Суммарная масса</t>
  </si>
  <si>
    <t>Суммарный объем</t>
  </si>
  <si>
    <t>Данные по объекту и эксплуатирующей организации</t>
  </si>
  <si>
    <t>Реквизиты заключения государственной экологической экспертизы на проектную   документацию (наименование заключения, номер и дата; наименование органа, утвердившего заключение, номер, дата и наименование утверждающего НПА)</t>
  </si>
  <si>
    <t>Реквизиты и наименование документа на право пользования объектом (свидетельство о государственной регистрации/договор аренды земельного участка и договор аренды недвижимого имущества/договор о безвоздмездной передаче федерального имущества и т.д.)</t>
  </si>
  <si>
    <t>Размер СЗЗ</t>
  </si>
  <si>
    <t>24:37:6201001:1723
24:37:6201001:4459</t>
  </si>
  <si>
    <t>Красноярский край, Туруханский район, Ванкорский производственный
участок: нефтесборный коллектор кустовых площадок (кустовая площадка № 3,
кустовая площадка № 3-Бис)</t>
  </si>
  <si>
    <t>67.796111, 83.511944; 67.798056, 83.521389; 67.786667, 83.514167; 67.796944, 83.523611</t>
  </si>
  <si>
    <t xml:space="preserve">Утилизация жидких нефтесодержащих отходов </t>
  </si>
  <si>
    <t>Отработанные масла используются как добавка к сырью при производстве товарной нефти. Утилизация жидких нефтесодержащих отходов осуществляется путем закачки в нефтесборный коллектор кустовых площадок №3 и №3-Бис Ванкорского производственного участка</t>
  </si>
  <si>
    <t>не установлена</t>
  </si>
  <si>
    <t>не установлен</t>
  </si>
  <si>
    <t>Медицинские</t>
  </si>
  <si>
    <t>-</t>
  </si>
  <si>
    <t>Свидетельство о государственной регистрации:
- от 15.07.2014 № 24:37:6201001:3550
- от 15.07.2014 № 24:37:6201001:3551
- от 21.04.2014 № 24:37:6201001:3434 
- от 21.04.2014 № 24:37:6201001:3435 
- от 18.08.2014 № 24:37:6201001:3540
- от 18.08.2014 № 24:37:6201001:3552</t>
  </si>
  <si>
    <t>Да</t>
  </si>
  <si>
    <t>АО "Сузун"</t>
  </si>
  <si>
    <t>84:00:0000000:3/59 84:00:0000000:3/262 84:00:0000000:3/57 84:00:0000000:3/606</t>
  </si>
  <si>
    <t>Красноярский край, Таймырский Долгано-Ненецкий муниципальный район, Сузунское месторождение</t>
  </si>
  <si>
    <t>68.450547, 83.628981; 68.449283, 83.640089; 68.447477, 83.638569; 68.448651, 83.627486</t>
  </si>
  <si>
    <t>Утилизация нефтесодержащих жидких отходов</t>
  </si>
  <si>
    <t>Отработанные масла используются как добавка к сырью при производстве товарной нефти. Утилизация нефтесодержащих жидких отходов осуществляется путем закачки в нефтесборный коллектор.</t>
  </si>
  <si>
    <t>не установлено</t>
  </si>
  <si>
    <t xml:space="preserve">Выписка из ЕГРН:
84:00:0000000:41403-24/095/2018-1 от 23.05.2018 </t>
  </si>
  <si>
    <t>ООО "Тагульское"</t>
  </si>
  <si>
    <t>24:37:6201001:493</t>
  </si>
  <si>
    <t>Красноярский край, Туруханский район, Тагульский лицензионный участок,
270 км на северо-запад от с. Туруханск</t>
  </si>
  <si>
    <t>67.269444, 83.200555; 67.270833, 83.197500; 67.273888, 83.205277; 67.272500, 83.208888</t>
  </si>
  <si>
    <t>Свидетельство о государственной регистрации права от 30.11.2015,
№24-24/025-24/025/001/2015/1613/1</t>
  </si>
  <si>
    <t>Обваловка, гидроизоляция, герметизация соединений конструктивных элементов</t>
  </si>
  <si>
    <t>24:37:6201001:742; 24:37:6201001:808; 24:37:6201001:919; 24:37:6201001:920; 24:37:6201001:1065; 24:37:6201001:2289; 24:37:6201001:2290; 24:37:6201001:3233; 24:37:6201001:3251; 24:37:6201001:3427; 24:37:6201001:3431; 24:37:6201001:4510; 24:37:6201001:4511; 24:37:6201001:1738</t>
  </si>
  <si>
    <t>Красноярский край, Туруханский район, Ванкорский лицензионный участок,
«Временный накопитель бурового шлама Ванкорского месторождения для
хранения отходов сроком до 3-х лет»</t>
  </si>
  <si>
    <t>Использование бурового шлама в качестве сырья при рекультивации нарушенных земель, отсыпке дорог, отсыпке площадных объектов</t>
  </si>
  <si>
    <t>Утилизация БШ путем внесения структурообразователей, сорбентов, вяжущих и осушителей с получением техногенного грунта</t>
  </si>
  <si>
    <t>Приказ № 512 от 24.05.2019</t>
  </si>
  <si>
    <t>Договор аренды земельных участков, государственная собственность на которые не разграничена № 85/2017 от 11.08.2017</t>
  </si>
  <si>
    <t>24:37:6201001:377; 24:37:6201001:754; 24:37:6201001:1522; 24:37:6201001:1755; 24:37:6201001:5129; 24:37:6201001:5182; 24:37:6201001:9960</t>
  </si>
  <si>
    <t>Красноярский край, Туруханский район, Ванкорский лицензионный участок,
«Площадка временного хранения бурового шлама (1-5 очереди)»</t>
  </si>
  <si>
    <t>67.791854, 83.512745; 67.791327, 83.520126; 67.790394, 83.519891; 67.790191, 83.522936; 67.789356, 83.522679; 67.789583, 83.519397; 67.789169, 83.519204; 67.789324, 83.516502; 67.790394, 83.516437; 67.790475, 83.514292; 67.790873, 83.514335; 67.790913, 83.513048</t>
  </si>
  <si>
    <t>Договор аренды земельных участков, государственная собственность на которые не разграничена № 85/2017 от 11.08.2017;
Договор аренды земельных участков, государственная собственность на которые не разграничена № 17/2018 от 14.03.2018</t>
  </si>
  <si>
    <t>АО «Ачинское дорожное ремонтно-строительное управление»</t>
  </si>
  <si>
    <t>24:21:1101014:657</t>
  </si>
  <si>
    <t>662050, Россия, Красноярский край, Козульский
район, п. Козулька, ул. Мира, 1 «Б».</t>
  </si>
  <si>
    <t>56,174776 СШ; 91,430073 ВД</t>
  </si>
  <si>
    <t>технология асфальтосмесительной установки</t>
  </si>
  <si>
    <t>возвращение отходов в технологический процесс</t>
  </si>
  <si>
    <t>не образуются</t>
  </si>
  <si>
    <t>Договор аренды земельного участка № 32 от
01.06.2023. Арендодатель ООО Ачинский
"ДОРСЕРВИС".</t>
  </si>
  <si>
    <t>расчетная</t>
  </si>
  <si>
    <t xml:space="preserve">Есть </t>
  </si>
  <si>
    <t>отсутствуют</t>
  </si>
  <si>
    <t>газоочистная установка</t>
  </si>
  <si>
    <t>АО "РЕШЕТНЁВ"</t>
  </si>
  <si>
    <t>24:58::0302001:17</t>
  </si>
  <si>
    <t xml:space="preserve">ЗАТО Железногорск, г. Железногорск, ул. Транзитная, 6 </t>
  </si>
  <si>
    <t xml:space="preserve">Установка регенерации растворителей MICRO 7ADT </t>
  </si>
  <si>
    <t xml:space="preserve">Метод дистиляции -нагревание растворителя на 20-30 градусоввыше температуры кипения и последующее охлаждение паров растворителя в конденсаторе с водяным охлаждением </t>
  </si>
  <si>
    <t xml:space="preserve">7,9 тонн/год , 3-5 л/час </t>
  </si>
  <si>
    <t xml:space="preserve">5 лет </t>
  </si>
  <si>
    <t>ООО "РегионЭкология"</t>
  </si>
  <si>
    <t>Кемеровская область, г. Новокузнецк</t>
  </si>
  <si>
    <t xml:space="preserve">Санитарно-эпидемиологическое заключение №77.01.06.490.П.24027.11.4 от 02.11.2004, Центр госсанэпиднадзора в г. Москве. </t>
  </si>
  <si>
    <t xml:space="preserve">Договор аренды земельных участков, Федеральной собственности № 58-193 от 22.02.2012 </t>
  </si>
  <si>
    <t xml:space="preserve">24.ЖЦ.01.000.Т.000021.07.20 от 30.07.2020 </t>
  </si>
  <si>
    <t xml:space="preserve">Установление СЗЗ не требуется </t>
  </si>
  <si>
    <t xml:space="preserve">Установка расположена в помещении, обеспеченом ГОУ </t>
  </si>
  <si>
    <t>Акционерное общество "СИБПРОЕКТ"</t>
  </si>
  <si>
    <t>660123, г. Красноярск, Транспортный проезд, д. 1, стр. 66</t>
  </si>
  <si>
    <t>93.005211/ 56.012973; 93.005694/ 56.013084; 93.005823/ 56.012931; 93.005303/ 56.012817</t>
  </si>
  <si>
    <t xml:space="preserve">Плавка </t>
  </si>
  <si>
    <t>расплавление материалов (шихты) с использованием дуги постоянного тока  с получением обедненного шлака и сплава металлов</t>
  </si>
  <si>
    <t xml:space="preserve">180 тонн/год </t>
  </si>
  <si>
    <t xml:space="preserve">2016 год </t>
  </si>
  <si>
    <t>Договор аренды недвижимого и движимого имущества от 08.07.2015 г. № 1314/15 с дополнительными соглашениями с № 1 по № 6, кадастровый номер строения 24:50:0000000:160897</t>
  </si>
  <si>
    <t>Постановление администрации г. Красноярска от 27.10.2004 № 469 "Об утверждении санитарно-защитной зоны ОАО "Красцветмет"</t>
  </si>
  <si>
    <t>Общая санитарно-защитная зона с ОАО "Красцветмет", граница ССЗ проходит с северной стороны промплощадки, отделяющей территорию предприятия от жилой застройки, на оасстоянии 60 м от периметра предприятия, по южной границе проезжей части проспекта им. газеты "Красноярский рабочий"</t>
  </si>
  <si>
    <t>отсутствует</t>
  </si>
  <si>
    <t>24:55:0403001:22</t>
  </si>
  <si>
    <t xml:space="preserve">Россия, Красноярский край, г. Норильск, озеро Квадратное, ННБ. </t>
  </si>
  <si>
    <t>Регенерация</t>
  </si>
  <si>
    <t>Договор аренды земельного участка №10349 от 08.10.2016</t>
  </si>
  <si>
    <t>Филиал АО "Енисейская ТГК (ТГК-13)"-"Красноярская ГРЭС-2"</t>
  </si>
  <si>
    <t>24:59:0103001:18; 24:59:0103001:247; 24:59:0103001:248</t>
  </si>
  <si>
    <t>663690, Красноярский край, г.Зеленогорск, ул.Первая Промышленная, 2</t>
  </si>
  <si>
    <t>WGS 84 – 56.150261, 94.449048</t>
  </si>
  <si>
    <t>Производство продукта "Материал золошлаковый", получаемый в результате деятельности филиала АО "Енисейская ТГК (ТГК-13)"-"Красноярская ГРЭС-2"</t>
  </si>
  <si>
    <t>Технология производства ЗШМ заключается в измельчении и премешивании ВМР (обезвоженных (гидратированных) золошлаков) посредством применения спецтехники до показателей соотвествующих ГОСТ 25100-2011 - техногенные, дисперсные.</t>
  </si>
  <si>
    <t>До полного исчепания свободной емкости секции № 3</t>
  </si>
  <si>
    <t>Производство ЗШМ в 2023 году не осуществлялось</t>
  </si>
  <si>
    <t>Не образуются</t>
  </si>
  <si>
    <t xml:space="preserve"> Заключение экспертной комиссии государственной экологической экспертизы проекта технической документации "Материал золошлаковый, получаемый в результате деятельности Красноярской ГРЭС-2, утвержденное  приказом Управления Росприроднадзора по Красноярскому краю от 05.07.2019 г. № 619 </t>
  </si>
  <si>
    <t>Договор аренды земельного участка, государственная собственность на которой не разграничена, № 371 от 28.11.2012, дата государственной регистрации: 28.02.2013, номер государственной регистрации: 24-24/13/005/2013-227. Соглашение об уступке договора аренды от 10.07.2020, дата государственной регистрации 30.07.2020, номер государственной регистрации 24:59:0103001:18-24/095/2022-6</t>
  </si>
  <si>
    <t xml:space="preserve">Площадка производства ЗШМ находится внутри золоотвала, границы СЗЗ филиала АО "Енисейсая ТГК (ТГК-13)"-"Красноярская ГРЭС-2" на согласовании в Федеральной службе по надзору в сфере защиты прав потребителей и благополучия человека </t>
  </si>
  <si>
    <t xml:space="preserve">АО «Таймырская топливная компания»
</t>
  </si>
  <si>
    <t>АО «Енисейская ТГК (ТГК-13)»</t>
  </si>
  <si>
    <t>АО «Енисейская ТГК (ТГК-13)» филиал «Красноярская ТЭЦ-3»</t>
  </si>
  <si>
    <t xml:space="preserve">24:50:0400413:12 </t>
  </si>
  <si>
    <t>г. Красноярск, ул.
Пограничников, 5</t>
  </si>
  <si>
    <t xml:space="preserve">Производство продукта "Материал золошлаковый, получаемый в результате деятельности филиала "Красноярская ТЭЦ-3" </t>
  </si>
  <si>
    <t>Технология производства ЗШМ заключается в измельчении и перемешивании ВМР (обезвоженных (гидратированных) золошлаков) посредством применения спецтехники до показателей соответствующих ГОСТ 25100-2011 - техногенные, дисперсные.</t>
  </si>
  <si>
    <t>Приказ Управления Росприроднадзора по Красноярскому краю от 22.12.2017 г. №1430 "Об утверждении заключения экспкртной комиссии государственной экологичексой экспертизы проекта технической документации "Материал золошлаковый, получаемый в результате деятельности филиала  "Красноярская ТЭЦ-3" АО "Енисейская ТГК (ТГК-13)"</t>
  </si>
  <si>
    <t xml:space="preserve">Договор аренды земельного участка № 233 от 05.10.2022
</t>
  </si>
  <si>
    <t>24.49.31.000.Т.001402.12.15 от 09.12.2015,
постановление главного санит.врача РФ № 40 от 28.03.2017</t>
  </si>
  <si>
    <t>да</t>
  </si>
  <si>
    <t>Превышений нет</t>
  </si>
  <si>
    <t>АО "Енисейская ТГК (ТГК-13)"</t>
  </si>
  <si>
    <t>Филиал "Красноярская ТЭЦ-1" АО "Енисейская ТГК (ТГК-13)"</t>
  </si>
  <si>
    <t xml:space="preserve">№ 24:50:0000000:83 от 26.05.2014 (г. Красноярск, Ленинский район, ул. Рязанская, 7);                                                № 24:04:6101010:53 от 20.03.2009 (Красноярский край, Березовский район, п. Березовка, уч. 2);                                       № 24:04:6101010:262 от 20.03.2009 (Красноярский край, Березовский район, п. Березовка, 2- км автодороги Красноярск-Железногорск, 6/4) </t>
  </si>
  <si>
    <t>г. Красноярск, Ленинский район, ул. Рязанская, 7; Красноярский край, Березовский район, п. Березовка, уч. 2; Красноярский край, Березовский район, п. Березовка, 2- км автодороги Красноярск-Железногорск, 6/4</t>
  </si>
  <si>
    <t>56.031137 93.084076, 56.031137 93.085138, 56.031280 93.085095, 56.031293 93.089365,  56.031365 93.089869, 56.031203 93.092133, 56.031299 93.092731, 56.034410 93.093278, 56.034356 93.095241, 56.034614 93.095434, 56.034578 93.096603, 56.034212 93.098979, 56.034368 93.099236, 56.034134 93.100105, 56.034014 93.100041, 56.033864 93.099741, 56.033396 93.097509, 56.033084 93.096758, 56.028474 93.096812, 56.027671 93.090825, 56.026949 93.090267, 56.026916 93.088212, 56.026140 93.086774, 56.026383 93.083722, 56.026461 93.083679, 56.026527 93.083148, 56.028014 93.083599, 56.029159 93.083910</t>
  </si>
  <si>
    <t>Производство продукта "Материал золошлаковый, получаемый в результате деятельности АО "Красноярская ТЭЦ-1"</t>
  </si>
  <si>
    <t>165494,7 (утилизировано)</t>
  </si>
  <si>
    <t>238984,0 (утилизировано)</t>
  </si>
  <si>
    <t>Промышленные                                     Золошлаковая смесь от сжигания углей практически неопасная</t>
  </si>
  <si>
    <t xml:space="preserve">- Договор аренды на земельный участок находящийся в Ленинском районе                                   г. Красноярска  № 1850 от 21.11.2014;                                                                                     - Договор аренды на земельный участок находящийся в Березовском районе № B4324 от 27.05.2009.                                                                          </t>
  </si>
  <si>
    <t xml:space="preserve">Для насыщения зольных отложений водой в бездождливый летний период производится заполнение пылящих операционных секций пульпой. Отводить воду из секций при этом не предусматривается. За счет временного подъема уровня воды в секциях практически полностью может быть исключено пыление золы.
Для борьбы с пылением во время разработки золошлаков экскаватором и погрузочных работ предусмотрены дождевальные установки и устройство водяной завесы.
</t>
  </si>
  <si>
    <t>24.49.31.00.Т.000878.07.14 от18.07.2014</t>
  </si>
  <si>
    <t xml:space="preserve">В северном направлении 20м-150м, в северо-восточном и восточном направлениях 300 м, в юго-восточном направении 20м-100м, в юго-западном направлении 80м-100м, в западном направлении 100м -260м, в северо-западном направлении 100м-230м. </t>
  </si>
  <si>
    <t>24:50:0700427:282</t>
  </si>
  <si>
    <t>АО "Енисейская территориальная генерирующая компания
(ТГК-13)"</t>
  </si>
  <si>
    <t>Филиал "Красноярская ТЭЦ-2" АО "Енисейская территориальная генерирующая компания (ТГК-13)"</t>
  </si>
  <si>
    <t>г.Красноярск, ул. Лесопильщиков, 156, на удалении 966 м. от основной площадки Красноярской ТЭЦ-2</t>
  </si>
  <si>
    <t xml:space="preserve">        Широта:  55.960138
        Долгота:  92.893388
        Широта:  55.95925
        Долгота:  92.89625
        Широта:  55.957861
        Долгота:  92.897527
        Широта:  55.956611
        Долгота:  92.900555
        Широта:  55.955611
        Долгота:  92.89925
        Широта:  55.957305
        Долгота:  92.893416
        Широта:  55.958638
        Долгота:  92.891416</t>
  </si>
  <si>
    <t>Производство продукта "Материал золошлаковый, получаемый в результате деятельности Красноярской ТЭЦ-2 
АО "Енисейская ТГК (ТГК-13)"</t>
  </si>
  <si>
    <t>Технология производства ЗШМ заключается в измельчении и перемешивании ВМР (обезвоженных (гидратированных) золошлаков) посредством применения спецтехники до показателей, соответсвующих 
ГОСТ 25100-2020 - техногенные, дисперсные.</t>
  </si>
  <si>
    <t>2017 г.</t>
  </si>
  <si>
    <t>В 2023 году утилизация не проводилась в связи с отсутствием потребителя</t>
  </si>
  <si>
    <t>Приказ Росприроднадзора по Красноярскому краю № 1378 от 15.12.2017 г.</t>
  </si>
  <si>
    <t>Договор аренды земельного участка. Заключен с Департаментом муниципального имущества и земельных отношений администрации г.Красноярска. № 143 от 08.04.2019 г.</t>
  </si>
  <si>
    <t>Постановление Главного государственного санитарного врача РФ № 177 от 22.11.2016 г.</t>
  </si>
  <si>
    <t>Превышений не установлено</t>
  </si>
  <si>
    <t>Наличие на объекте дренажной системы</t>
  </si>
  <si>
    <t>Технология утилизации отходов</t>
  </si>
  <si>
    <t>Данные о количестве утилизированных отходов за 2023 год</t>
  </si>
  <si>
    <t>Данные об утилизируемых отходах</t>
  </si>
  <si>
    <t>Данные о вторично образуемых отходах (хвосты от утилизации) за 2023 год</t>
  </si>
  <si>
    <t>24:54:0000000:1005</t>
  </si>
  <si>
    <t>Россия, Красноярский край. г. Назарово, "Промышленный узел" мкр-н., владение № 1, сооружение 71</t>
  </si>
  <si>
    <t>АО "Назаровская ГРЭС"</t>
  </si>
  <si>
    <t>WGS 84 – 56.045066, 90.303701</t>
  </si>
  <si>
    <t>Производство продукта "Материал золошлаковый", получаемый в результате деятельности АО "Назароская ГРЭС"</t>
  </si>
  <si>
    <t>Технология производства ЗШМ заключается в измельчении и премешивании ВМР (обезвоженных (гидратированных) золошлаков) посредством применения спецтехники до показателей соотвествующих ГОСТ 25100-2011 (взамен введен ГОСТ 25100-2020)</t>
  </si>
  <si>
    <t>2017 год</t>
  </si>
  <si>
    <t>153628,5 (масса утилизированных отходов)</t>
  </si>
  <si>
    <t>222650 (объем утилизированных отходов)</t>
  </si>
  <si>
    <t xml:space="preserve"> Не образуются</t>
  </si>
  <si>
    <t xml:space="preserve"> Заключение экспертной комиссии государственной экологической экспертизы проекта технической документации "Материал золошлаковый, получаемый в результате деятельности АО "Назаровская ГРЭС" от 18.12.2017 г., утвержденное  приказом Управления Росприроднадзора по Красноярскому краю от 22.12.2017 г. № 1429 "Об утверждении заключения экспертной комиссии государственной экологической экспертизы проекта технической документации "Материал золошлаковый, получаемый в результате деятельности АО "Назаровская ГРЭС" </t>
  </si>
  <si>
    <t>Выписка из Единого госудаоственного реестра недвижимости об объекте недвижемости от 10.10.2018г/ Договор аренды находящегося в государственной собственности земельного участка № 5248 от 28.08.2012г.</t>
  </si>
  <si>
    <t>№ 24.49.31.000.Т.000857.03.21 от 15.03.2021</t>
  </si>
  <si>
    <t>от границ промплощадки в юго-восточном, южном, юго-западном, западном, северо-западном направлениях на расстоянии 100 м.</t>
  </si>
  <si>
    <t>нет</t>
  </si>
  <si>
    <t>Филиал " Минусинская ТЭЦ" Акционерного общества "Енисейская территориальная генерирующая компания (ТГК-13)"</t>
  </si>
  <si>
    <t>АО "Енисейская территориальная генерирующая компания (ТГК-13)"</t>
  </si>
  <si>
    <t>24:25:3101002:646</t>
  </si>
  <si>
    <t>662608, Красноярский край, м. р-н Минусинский, с.п Селиванихинский сельсовет, д. Солдатово, тер. Площадка Минусинской ТЭЦ, промышленная зона, км. 0,03 км. на северо-запад</t>
  </si>
  <si>
    <t>WGS 84 –53,661270, 91,781892</t>
  </si>
  <si>
    <t>Производство продукта "Материал золошлаковый, получаемый в результате деятельности Минусинской ТЭЦ АО "Енисейская ТГК (ТГК-13)"</t>
  </si>
  <si>
    <t>Приказ Управления Росприроднадзора по Красноярскому краю от 08.12.2017 г. № 1310 "Об утверждении заключения экспертной комиссии государственной экологической экспертизы проекта технической документации "Материал золошлаковый, получаемый в результате деятельности Минусинской ТЭЦ АО"Енисеская ТГК(ТГК-13)"</t>
  </si>
  <si>
    <t>Свидетельство  о государственной регистрации права о т 23.06.2016   24:25:3101002:646   Серия 24  ЕМ № 213655           (Объект права - земельный участок)</t>
  </si>
  <si>
    <t xml:space="preserve">Заключение № 24.49.31.000.Т.001010.08.17 от 13.08.2017 г.                                                                          Постановление главного санит.врача РФ № 137 от 10.11.2017 года. </t>
  </si>
  <si>
    <t>Превышение не установлено</t>
  </si>
  <si>
    <t>Муниципальное Унитарное предприятие Санитарная служба Кежемского района</t>
  </si>
  <si>
    <t>242 000 80 06</t>
  </si>
  <si>
    <t>24:20:1500001:981</t>
  </si>
  <si>
    <t>Красноярский край Кежемский район г.Кодинск примерно в 6 км по направлению на юг от орентира основных сооружений Богучнской ГЭС</t>
  </si>
  <si>
    <t>захоронение отходов</t>
  </si>
  <si>
    <t>пересыпка</t>
  </si>
  <si>
    <t>№24.29.31.000.Т.001261.09.14 ОТ 19.09.2014</t>
  </si>
  <si>
    <t xml:space="preserve"> от 22.10.2008№74 догово аренды</t>
  </si>
  <si>
    <t>экспертное заключение №520-680от 2011</t>
  </si>
  <si>
    <t>Открытое акционерное общество «Красноярский завод цветных металлов имени В.Н. Гулидова»</t>
  </si>
  <si>
    <t>660123, г. Красноярск, Транспортный проезд, д.1, стр. 37</t>
  </si>
  <si>
    <t>Широта:  56.015967 Долгота:  93.004096, Широта:  56.015887 Долгота:  93.00375, Широта:  56.015878 Долгота:  93.003757, Широта: 56.015802 Долгота:  93.003432, Широта:  56.015689 Долгота:  93.003519, Широта:  56.015597 Долгота:  93.003138, Широта:  56.015466 Долгота:  93.003236, Широта:  56.015557 Долгота:  93.003619, Широта:  56.01553 Долгота:  93.003639, Широта:  56.015605 Долгота:  93.003959, Широта:  56.015593 Долгота:  93.003968,
Широта:  56.015673280069 Долгота:  93.004311</t>
  </si>
  <si>
    <t>Переработка отработанных катализаторов нефтехимии</t>
  </si>
  <si>
    <t>Переработка отработанных катализаторов включает следующие стадии: солянокислое растворение катализаторов; осаждение из раствора палладия в виде соли; отделение соли палладия  из раствора путем фильтрования; прокалка соли палладия; аффинаж палладия</t>
  </si>
  <si>
    <t>Утилизация отходов в 2023 году не проводилась</t>
  </si>
  <si>
    <t>Хранилище промышленных отходов (кекохранилище) ОАО "Красцветмет"</t>
  </si>
  <si>
    <t>Березовский район Красноярского края 41 км Московского тракта</t>
  </si>
  <si>
    <t>Лицензия № Л020-00113-24/00015749 от 12.05.2008 на осуществление деятельности по сбору, транспортированию, обработке, утилизации, обезвреживанию, размещению отходов I-IV классов опасности, выдана Управлением Росприронадзора по Красноярскому краю</t>
  </si>
  <si>
    <t>Акт о закреплении имущества за дочерним акционерным обществом "Красноярский завод цветных металлов" от 06.03.1995, изменения к акту от 10.04.1995.
Запись о государственной регистрации права № 24:01.50:22.2002:582 от 28.02.2003</t>
  </si>
  <si>
    <t>№ 24.49.04.000.Т.000733.12.01 от 29.12.2001 (СЗЗ установлена в целом для промышленной площадки ОАО "Красцветмет")</t>
  </si>
  <si>
    <t>60 м в северном направлении от границы промышленной площадки ОАО "Красцветмет" с ограничением на западе промплощадкой АО "Красмаш" и на востоке границей промплощадки бывшего ООО "Сивинит" (СЗЗ установлена в целом для промышленной площадки ОАО "Красцветмет")</t>
  </si>
  <si>
    <t>Да (производственный экологический контроль осуществляется в рамках программы производственного экологического контроля для промышленной площадки ОАО "Красцветмет")</t>
  </si>
  <si>
    <t>Превышения ПДК отсуттсвуют</t>
  </si>
  <si>
    <t xml:space="preserve">Общество с ограниченной ответственностью  «Барс»
</t>
  </si>
  <si>
    <t>Общество с ограниченной ответственностью  «Барс»</t>
  </si>
  <si>
    <t>24:55:0404006:63</t>
  </si>
  <si>
    <t>Красноярский край, район города Норильска, 11 -15 км автодороги Норильск-Алыкель, кадастровый номер земельного участка 24:55:0404006:63, входящий в состав единого землепользования с кадастровым номером 24:55:0404006:70</t>
  </si>
  <si>
    <t>69.321242, 87.979797</t>
  </si>
  <si>
    <t xml:space="preserve">Модульномобильная установка «Реактор-2» (модель максилонг)
</t>
  </si>
  <si>
    <t>Утилизации углеводородсодержащих отходов методом пиролиза</t>
  </si>
  <si>
    <t>ООО» Стройбытсервис», ПАО "ГМК "НОРИЛЬСКИЙ НИКЕЛЬ"</t>
  </si>
  <si>
    <t>Красноярский край, г Норильск, ул Кирова, д 20, кв 1
Красноярский край, г. Норильск, пл. Гвардейская, 2</t>
  </si>
  <si>
    <t>Заключение экспертной комиссии государственной экологической экспертизы проекта технической документации на модульно-мобильную установку "Реактор-2" по утилизации углеводородсодержащих отходов методом пиролиза от 27.04.2018 г.; Утверждено приказом Департамента Федеральной службы по надзору в сфере природопользования по Центральному федеральному округу 27.04.2018 г. № 146-Э</t>
  </si>
  <si>
    <t xml:space="preserve">Договор субаренды земельного участка №88-1901_22 от 14.04.2022 </t>
  </si>
  <si>
    <t>№ 24.49.31.000.Т.000653.06.22 от 24.06.2022</t>
  </si>
  <si>
    <t>есть</t>
  </si>
  <si>
    <t xml:space="preserve">
Общество с ограниченной ответственностью «БИОЭКОПРОМ» (ООО БЭП)</t>
  </si>
  <si>
    <t>24:04:0101001:639</t>
  </si>
  <si>
    <t>Красноярский край, Березовский район, в 5 км от п. Березовка, по направлению на северо-восток, кадастровый номер участка 24:04:0101001:639</t>
  </si>
  <si>
    <t>56.073399°, 93.195525°</t>
  </si>
  <si>
    <t>Технология производства рекультиванта "Грунтосмесь-БЭП"</t>
  </si>
  <si>
    <t xml:space="preserve">Разделение поступающих отходов по линиям переработки. Дробление, фракционная сортировка крупнокусковых отходов, скальных, вскрышных и вмещающих пород. Перемешивание ингредиентов для получения Рекультиванта. Побочные органические отходы подвергаются компостированию. </t>
  </si>
  <si>
    <t>Хвосты за 2023 год не образовывались</t>
  </si>
  <si>
    <t>заключения экспертной комиссии государственной экологической экспертизы проекта технической документации на новую технологию: «Технология производства рекультиванта «Грунтосмесь-БЭП». Технология утверждена Приказом № 441/ГЭЭ от 21.04.2021г. Федеральной службой по надзору в сфере природопользования, Министерством природных ресурсов и экологии Российской Федерации</t>
  </si>
  <si>
    <t>Договор аренды земельного участка № Б/11-2020 от 26.11.2020г., заключен с ООО "Сибирский Монолит"</t>
  </si>
  <si>
    <t xml:space="preserve">Будет разработана в соответствии со статьей 67 Федерального закона от 10.01.2002 N 7-ФЗ (ред. от 25.12.2023) "Об охране окружающей среды" </t>
  </si>
  <si>
    <t>Превышений не зафиксировано</t>
  </si>
  <si>
    <t xml:space="preserve">Твердое покрытие площадки с обустроенным противофильтрационным экраном, предотвращающее проникновение загрязняющих веществ в почву, обустроена дренажная система </t>
  </si>
  <si>
    <t>Утилизация (использование) нефтесодержащих отходов и отходов бурения, а также других отходов производства с получением товарных продуктов (материалов)</t>
  </si>
  <si>
    <t>Для отходов нефтезагрязненных грунтов, буровых шламов и твердых нефтесодержащих отходов с содержанием нефти более 15% применяется утилизация методом реагентного капсулирования, которая включает смешивание консолидирующего материала, состоящего из реагента капсулирования на основе оксида кальция и гидрофобизатора с отходами с получением Технорекультиванта.  Для отходов нефтезагрязненных грунтов, буровых шламов и твердых нефтесодержащих отходов с содержанием нефти менее 15% применяется утилизация методом биоремедиации, при которой в отходы вносятся структураты и минеральные удобрения для активизации аборигенной микрофлоры и улучшения структуры почвы, далее проводят агротехнические мероприятия, вносят нефтедеструкторы-готовые биопрепараты. Результатом является получение Грунторекультиванта.</t>
  </si>
  <si>
    <t>заключение экспертной комиссии государственной экологической экспертизы проекта технической документации на новую технологию: «Утилизация (использование) нефтесодержащих отходов и отходов бурения, а также других отходов производства с получением товарных продуктов (материалов)". Технология утверждена Приказом № 605 от 06.09.2016г. Федеральной службой по надзору в сфере природопользования, Министерством природных ресурсов и экологии Российской Федерации</t>
  </si>
  <si>
    <t>Обезвреживание отходов с получением искусственного техногенного почвогрунта – БЭП</t>
  </si>
  <si>
    <t>Высокоскоростное смешивание осадков сточных вод и торфа с обработкой реагентом ММТ-БД-У1 и получение органо-гуматного комплекса как компонента. Далее происходит смешивание органо-гуматного комплекса и золошлаковых отходов с обработкой реагентом для получения конечного продукта - техногенного почво-грунта.</t>
  </si>
  <si>
    <t>заключения экспертной комиссии государственной экологической экспертизы проекта технической документации на новую технологию: «Обезвреживание отходов с получением искусственного техногенного почвогрунта – БЭП». Технология утверждена Приказом № 944 от 24.11.2015г. Федеральной службой по надзору в сфере природопользования, Министерством природных ресурсов и экологии Российской Федерации</t>
  </si>
  <si>
    <t>24:56:0102001:69</t>
  </si>
  <si>
    <t>662501, Красноярский край г. Сосновоборск, ул. Заводская, 28.</t>
  </si>
  <si>
    <t>56.136604 93.378697</t>
  </si>
  <si>
    <t>Хвосты от утилизации не образовывались. Действует прицип Zero waste (ноль отходов)</t>
  </si>
  <si>
    <t>Договор аренды земельного участка № 287-16/21 от 05.03.2021г., заключен с АО "Красноярская региональная энергетическая компания"</t>
  </si>
  <si>
    <t xml:space="preserve">Хвосты от утилизации не образовывались. </t>
  </si>
  <si>
    <t>заключения экспертной комиссии государственной экологической экспертизы проекта технической документации на новую технологию: "Утилизация (использование) нефтесодержащих отходов и отходов бурения, а также других отходов производства с получением товарных продуктов (материалов)". Технология утверждена Приказом № 605 от 06.09.2016г. Федеральной службой по надзору в сфере природопользования, Министерством природных ресурсов и экологии Российской Федерации</t>
  </si>
  <si>
    <t>ООО "Бирюса-47"</t>
  </si>
  <si>
    <t>24:50:0500267:164</t>
  </si>
  <si>
    <t>660013, Российская Федерация, Красноярский край, г. Красноярск, ул. Тамбовская,д.5 ,строение 2, корп.2, пом. 26</t>
  </si>
  <si>
    <t>56.01326, 93.03276</t>
  </si>
  <si>
    <t>Утилизация отходов полимерных материалов с получением гранул</t>
  </si>
  <si>
    <t>Грануляция обработанного (измельченного) полимерного материала на линиях грануляции (3 шт.) с получением вторичных гранул ПВХ Д (поливинилхлорид дробленый), ПС (полистирол), ПВД (полиэтилен высокого давления), ПНД (полиэтилен низкого давления), ПП (полипропилен).</t>
  </si>
  <si>
    <t>Договор субаренды нежилых помещений №12/1 от 01.12.2022г.</t>
  </si>
  <si>
    <t xml:space="preserve">Нет </t>
  </si>
  <si>
    <t>Оборотное водоснабжение</t>
  </si>
  <si>
    <t>24:37:6201001:5115</t>
  </si>
  <si>
    <t>663214, Красноярский край, Туруханский район, северо-западная часть, площадка для размещения техники ВУТТ и подъездной автодороги (часть земельного участка с кадастровым номером 24:37:6201001:5115)</t>
  </si>
  <si>
    <t>Технология утилизации нефтесодержащих отходов на установках УПНШ</t>
  </si>
  <si>
    <t>Загрузка отходов осуществляется в крутящийся барабан установки, где под действием горелок происходит термическая утилизация загрязняющих компонентов, на выходе поступает продукция - минеральный остаток.</t>
  </si>
  <si>
    <t>более 10 лет</t>
  </si>
  <si>
    <t>Заключения государственной экологической экспертизы проекта технической документации «Технология утилизации нефтесодержащих отходов на установках УПНШ», утверждено приказом Росприроднадзора от 27.09.2018 № 391с</t>
  </si>
  <si>
    <t>Договор от 01.12.2020 №ВЕГ-13/СС3167-12/2020</t>
  </si>
  <si>
    <t>Программа производственного экологического контроля (ПЭК), утверждена директором И.В. Брадиком 04.12.2020.</t>
  </si>
  <si>
    <t>Газоочистная установка циклон СЦН-40, очистка промышленных выбросов от твердых частиц.</t>
  </si>
  <si>
    <t>ООО «ВЕГА»</t>
  </si>
  <si>
    <t>Красноярский край, Эвенкийский муниципальный район, Байкитское лесничество,
Ошаровское участковое лесничество, квартал 554
(части выд. 15, 24)</t>
  </si>
  <si>
    <t>Договор выполнение работ по утилизации отходов бурения при строительстве эксплуатационных скважин на кустовых площадках №123, 125 Куюмбинского ЛУ от 15.11.2022 №373/2022</t>
  </si>
  <si>
    <t>Программа производственного экологического контроля (ПЭК), утверждена директором И.В. Брадиком 26.09.2023.</t>
  </si>
  <si>
    <t>ООО  «ВИП ВИЖИН»</t>
  </si>
  <si>
    <t>24:50:0100407:88</t>
  </si>
  <si>
    <t>г Красноярск, ул Красной Звезды, д 1 стр 13</t>
  </si>
  <si>
    <t>Технология по выработке порошковой
или регенерированной резины</t>
  </si>
  <si>
    <t>Утилизацияа резино-технических изделий утративших потребительские свойства, с использованием специального оборудования, в составе линий ХКР400 и PSX800.</t>
  </si>
  <si>
    <t>Полигон АО "Автоспецбаза"</t>
  </si>
  <si>
    <t>Емельяновский район, 22 км Енисейского тракта, 6 км от правого поворота по а/д
Емельяново-Частоостровское, участок № 1</t>
  </si>
  <si>
    <t>Агентский договор №7-24/А от 09.01.2024</t>
  </si>
  <si>
    <t>Программа ПЭК утверждена 01.04.2021 директором ООО «Вип Вижин», О.В. Грайловым</t>
  </si>
  <si>
    <t>Мониторинг не требуется</t>
  </si>
  <si>
    <t xml:space="preserve"> ООО «ВторЭнергоРесурс»</t>
  </si>
  <si>
    <t>24:50:0500258:408; 24:50:0500258:1283</t>
  </si>
  <si>
    <t>Красноярский край, г.о. Красноярск, г. Красноярск, ул. Богдана Хмельницкого, зд. 4а, офис. 1</t>
  </si>
  <si>
    <t>1. (93.005437; 56.007356), 2. (93.005519; 56.007407), 3. (93.006674; 56.007648), 4. (93.007012; 56.007128), 5. (93.007338; 56.006691), 6. (93.006757; 56.006468), 7. (93.006272; 56.006589), 8. (93.006040; 56.006922), 9. (93.005776; 56.006874).</t>
  </si>
  <si>
    <t>Пиролиз</t>
  </si>
  <si>
    <t xml:space="preserve"> Термическое разложение органических и многих неорганических соединений</t>
  </si>
  <si>
    <t>№ 573 от 17.09.2014</t>
  </si>
  <si>
    <t>№527/306/18-В/1 от 18.12.2018</t>
  </si>
  <si>
    <t>24.49.31.000.Т.000489.05.22 от 20.05.2022</t>
  </si>
  <si>
    <t>нет превышения ПДК</t>
  </si>
  <si>
    <t>ООО "ПК ДСУ"</t>
  </si>
  <si>
    <t>24:11:0290202:78</t>
  </si>
  <si>
    <t>Красноярский край, Емельяновский район, муниципальное образование Солонцовский сельсовет, площадка Восточная промзона, уч. № 43</t>
  </si>
  <si>
    <t>[ 93.089181, 56.117251 ], [ 93.090039, 56.117197 ], [ 93.08955, 56.116563 ], [ 93.088859, 56.116739 ]</t>
  </si>
  <si>
    <t xml:space="preserve">1. Дробление;                                                                  2. Получение с помощью фрезерования из лома асфальтовых и асфальтобетонных покрытий гранулята асфальтобетона  </t>
  </si>
  <si>
    <t>1.Дробильно-сортировочный комплекс;  2. Холодное фрезерование</t>
  </si>
  <si>
    <t>Масса утилизированныхотходов</t>
  </si>
  <si>
    <t>АО "Автоспецбаза"</t>
  </si>
  <si>
    <t xml:space="preserve"> г. Красноярск. Местоположение. д.Серебряково, Емельяновский район</t>
  </si>
  <si>
    <t>Договор от 01.01.2018 № 8 аренды земельного участка; Договор от 01.01.2018 № 9 часть нежилого здания; Договор аренды от 01.08.2018 спецтехники (Дробильно-сортировочный комплекс Nordberg NW200/220GPC); Договор от 11.02.2016 поставки-перендачи дробилки  Barmac 6150E</t>
  </si>
  <si>
    <t>В процесе установления</t>
  </si>
  <si>
    <t>+</t>
  </si>
  <si>
    <t>ООО "Полимеры Сибири"</t>
  </si>
  <si>
    <t>24:56:0202001:5</t>
  </si>
  <si>
    <t>Красноярский край, г. Сосновоборск, ул. 9 пятилетки, дом 1, корпус 10</t>
  </si>
  <si>
    <t>56.111258, 93.362231</t>
  </si>
  <si>
    <t>переработка вторичного полимерного сырья</t>
  </si>
  <si>
    <t>дробление фракция 50-70 мм, измельчение фракция 20-30 мм, отмывка материала, сушка, расплавление материала, резка, охлаждение, формирование гранул</t>
  </si>
  <si>
    <t>Объем утилизированных отходов</t>
  </si>
  <si>
    <t>В процессе разработки</t>
  </si>
  <si>
    <t>ООО"СЕВЕРМЕТАЛЛСТРОЙ"</t>
  </si>
  <si>
    <t>ООО "СЕВЕРМЕТАЛЛСТРОЙ"</t>
  </si>
  <si>
    <t>24:55:0404005:508</t>
  </si>
  <si>
    <t>Красноярский край, район города Норильска, ул.Вокзальная, 28В</t>
  </si>
  <si>
    <t>69.361572 88.096634</t>
  </si>
  <si>
    <t>Переработка (утилизация) резинотехнических изделий с использованием линии по переработке шин "ECOGOLD-700"</t>
  </si>
  <si>
    <t>Поэтапное механическон воздействин на сырье с получение необходимой фракции резиновой крошки и побочных продуктов.
Технологический процесс состоит из двух этапов: 1. Подготовка шин к дроблению (визуальный осмотр, удаление посадочного кольца, разделка шин на 8-12 частей); 2. Дробление до конечных фракций и удаление посторонних примесей (поэтапное измельчение кусков шин в резиновую крошку, а также удаление текстильного и металлического корда, разделение крошки на фракции).</t>
  </si>
  <si>
    <t>Договор аренды здания и земельного участка на котором оно расположено от 17.05.2022 № 1.</t>
  </si>
  <si>
    <t>Имеется</t>
  </si>
  <si>
    <t>ООО «Утилизация отходов»</t>
  </si>
  <si>
    <t>24:11:0260104:39</t>
  </si>
  <si>
    <t>Красноярский край, Емельяновский район, 20 км Енисейского тракта, участок № 6</t>
  </si>
  <si>
    <t>«Проект технической документации установки по утилизации резиносодержащих и полимеросодержащих отходов, нефтешламов и отработанных масел «ПИРОТЕКС»</t>
  </si>
  <si>
    <t xml:space="preserve">Сырье (отходы) в тиглях подвергается косвенному нагреву (пиролизу) без доступа кислорода за счёт работы комбинированных горелок с образованием продукции: печного топлива, пиролизной парогазовой смеси, высокоуглеродистого твердого остатка и металлокорда (при утилизации автомобильных покрышек с металлическим кордом). </t>
  </si>
  <si>
    <t>более 10</t>
  </si>
  <si>
    <t>Положительное заключение экспертной комиссии государственной экологической экспертизы утверждёно приказом Федеральной службы по надзору в сфере природопользования от 21.09.2016 № 620.</t>
  </si>
  <si>
    <t>Договор субаренды земельного участка № 22-01 от 01.01.2022</t>
  </si>
  <si>
    <t>от 05.06.2020 №24.49.31.000.Т.000545.06.20</t>
  </si>
  <si>
    <t>Программа ПЭК от 01.09.2022, утверждена генеральным директором Ю.Ю. Яковлевой</t>
  </si>
  <si>
    <t>Система отвода ливневых стоков с установкой очистки ФПК-Н+580х900 (фильтрующий патрон с комбенируемой загрузкой)</t>
  </si>
  <si>
    <t>Акционерное общество Енисейская территориальная генерирующая компания (ТГК-13) Филиал "Канская ТЭЦ"</t>
  </si>
  <si>
    <t>24:51:0101035:16</t>
  </si>
  <si>
    <t>г. Канск, ул. 40 лет Октября, 58. Золошлакоотвал АО "Канская ТЭЦ"</t>
  </si>
  <si>
    <t>95.689942 в.д.   56.236144 с.ш.                                                                               95.687120 в.д.   56.235127 с.ш.                                                            95.690972 в.д.  56.232849 с.ш.                                                        95.691948 в.д.  56.233046 с.ш.                                                 95.690961 в.д. 56.234954 с.ш.</t>
  </si>
  <si>
    <t>Материал золошлаковый, получаемый в результате деятельности АО "Канская ТЭЦ"</t>
  </si>
  <si>
    <t>Перемешивание и измельчение гидратированных золошлаков посредством применения спецтехники</t>
  </si>
  <si>
    <t>2017 г</t>
  </si>
  <si>
    <t>11150 (масса утилизированных отходов)</t>
  </si>
  <si>
    <t>10000 (объем утилизированных отходов)</t>
  </si>
  <si>
    <t>Приказ Управления Росприроднадзора по Красноярскому краю от 18.12.2017 г. №1388 "Об утверждении заключения экспертной комиссии государственной экологичексой экспертизы проекта технической документации "Материал золошлаковый, получаемый в результате деятельности АО "Канская ТЭЦ"</t>
  </si>
  <si>
    <t>Свидетельство  24 ЕК № 616457 от 05.07.2012 г</t>
  </si>
  <si>
    <t>Решение главного государственного врача по Красноярскому краю № 11 от 30.11.2016 г</t>
  </si>
  <si>
    <t>В северном направлении 10 м от границы золошлакоотвала; в северо-восточном и восточном, юго-восточном, южном, западном и северо-западном направлениях-200 м от границы золошлакоотвала</t>
  </si>
  <si>
    <t>Дамба, естественный противофильтрационный экран</t>
  </si>
  <si>
    <t>Муниципальное унитарное предприятие "Хатанга - Энергия" сельского поселения Хатанга</t>
  </si>
  <si>
    <t xml:space="preserve">
84:05:0020205:160</t>
  </si>
  <si>
    <t>Красноярский край, муниципальный район Таймырский Долгано-Ненецкий, сельское поселение Хатанга, село Хатанга, улица Аэропортовская, 11 А</t>
  </si>
  <si>
    <t>Широта: 71.979745 Долгота: 102.477041
Широта: 71.979701 Долгота: 102.477105
Широта: 71.979671 Долгота: 102.476883
Широта: 71.979715 Долгота: 102.476816</t>
  </si>
  <si>
    <t>Технология не имеет специального наименования, представляет собой сжигание, не внесена в справочник НДТ</t>
  </si>
  <si>
    <t xml:space="preserve">Суть заключается в сжигании отработанных нефтепродуктов в водогрейных котла марки Clean Born CB-350-CTB с выработкой тепловой энергии. </t>
  </si>
  <si>
    <t>договоры аренды с ООО "Энергия" от 06.06.2016 № 280/16, от 01.01.2016 № 011/16</t>
  </si>
  <si>
    <t>объекты для  временного накопления отходов</t>
  </si>
  <si>
    <t xml:space="preserve">АО «РУСАЛ Красноярский Алюминиевый Завод» </t>
  </si>
  <si>
    <t>24:50:0400411:0036</t>
  </si>
  <si>
    <t>660111, г. Красноярск, ул. Пограничников, д. 40</t>
  </si>
  <si>
    <t xml:space="preserve">[ 93.011639, 56.093269 ] </t>
  </si>
  <si>
    <t>Переработка угольной пены (отходы очистки зеркала криолит-глиноземного расплава при производстве алюминия электролизом, ФККО 3 55 240 02 203 ) с производством флотационного криолита</t>
  </si>
  <si>
    <t xml:space="preserve">В процессе электролиза алюминия в электролизерах с самообжигающимся анодом образуется угольная пена (отходы очистки зеркала криолит-глиноземного расплава при производстве алюминия электролизом ), которая периодически снимается с поверхности электролита и направляется на переработку. Угольная пена (отходы очистки зеркала криолит-глиноземного расплава при производстве алюминия электролизом ) после предварительного дробления поступает в УПФС, где проходит стадию «мокрого» помола в шаровых мельницах, классификацию и направляется на процесс производства флотационного криолита. Производство флотационного криолита осуществляется путем разделения углеродистой и электролитной составляющих угольной пены методом флотационного обогащения, в результате которого получают целевой продукт – флотационный криолит и отход производства – хвосты флотации угольной пены. Флотационный криолит возвращают в процесс электролиза для компенсации потерь фтора, а отвальные углеродсодержащие хвосты сбрасывают на шламовой поле. </t>
  </si>
  <si>
    <t>до 4,2</t>
  </si>
  <si>
    <t>100 % утилизация (переработка)</t>
  </si>
  <si>
    <t>Шламохранилище АО "РУСАЛ Красноярск"</t>
  </si>
  <si>
    <t>660111, г. Красноярск, ул. Пограничников, д. 40
ул. Кразовская 4а, 4а соор.2, 4а стр. 1,4 г.</t>
  </si>
  <si>
    <t>Свидетельство о Государственной регистрации права 24ЕИ 024462 от 23.09.2008 г.</t>
  </si>
  <si>
    <t>СЭЗ  № 24.49.04.000Т000749.01.02 от 11.01.2002</t>
  </si>
  <si>
    <t>36964767 м2 (3696,4767 га)</t>
  </si>
  <si>
    <t xml:space="preserve">Аспирационная система от узла загрузки криолита, сушильного барабана, ленточного конвейера и бункера пересыпки, оснащенная системой газоочистки: длинноконусный циклон и пенный аппарат. </t>
  </si>
  <si>
    <t>тонн/год</t>
  </si>
  <si>
    <t>лет</t>
  </si>
  <si>
    <t>куб.м/год</t>
  </si>
  <si>
    <t>%</t>
  </si>
  <si>
    <t>метров</t>
  </si>
  <si>
    <t>Ед. изм.</t>
  </si>
  <si>
    <t>Приложение составлено на основании данных , предоставленных организациями</t>
  </si>
  <si>
    <t>Приложение А9. Объекты обработки отходов</t>
  </si>
  <si>
    <t>№Л020-00113-24/00105223 от 07.08.2017</t>
  </si>
  <si>
    <t>№Л020-00113-24/00017123 от 18.04.2011</t>
  </si>
  <si>
    <t>№Л020-00113-24/00017302 от 12.04.2011</t>
  </si>
  <si>
    <t>№ Л020-00113-24/00045708 от 22.07.2019</t>
  </si>
  <si>
    <t>№Л020-00113-24/00113598 от 18.03.2008</t>
  </si>
  <si>
    <t>№Л020-00113-24/00113951 от 14.10.2020</t>
  </si>
  <si>
    <t>№Л020-00113-24/00017253 от 09.03.2016</t>
  </si>
  <si>
    <t>№Л020-00113-24/00031518 от 20.02.2008</t>
  </si>
  <si>
    <t xml:space="preserve">№Л020-00113-24/00019641 от 18.08.2016 </t>
  </si>
  <si>
    <t>№Л020-00113-24/00037735 от 24.12.2013</t>
  </si>
  <si>
    <t>№Л020-00113-57/00045905 от 24.07.2017</t>
  </si>
  <si>
    <t xml:space="preserve">№Л020-00113-24/00004604 от 20.10.2014  </t>
  </si>
  <si>
    <t>№Л020-00113-24/00046266 от 25.11.2019</t>
  </si>
  <si>
    <t>№Л020-00113-24/00099986 от 30.09.2020</t>
  </si>
  <si>
    <t>№Л020-00113-24/00099611 от 16.01.2017</t>
  </si>
  <si>
    <t>№Л020-00113-24/00046539  от 13.07.2017</t>
  </si>
  <si>
    <t>№Л020-00113-24/00046941 от 04.07.2017</t>
  </si>
  <si>
    <t xml:space="preserve"> №Л020-00113-24/00038888 от 08.06.2017</t>
  </si>
  <si>
    <t>№Л020-00113-24/00648241 от 19.04.2023</t>
  </si>
  <si>
    <t>№Л020-00113-24/00114254 от 21.12.2021</t>
  </si>
  <si>
    <t xml:space="preserve"> №Л020-00113-24/00031518 от 20.02.2008</t>
  </si>
  <si>
    <t>№Л020-00113-24/00030952 от 13.02.2013</t>
  </si>
  <si>
    <t xml:space="preserve"> №Л020-00113-24/00033514 от 23.11.2009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</si>
</sst>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Calibri"/>
      <family val="2"/>
      <charset val="204"/>
      <scheme val="minor"/>
    </font>
    <font>
      <sz val="12"/>
      <color theme="1"/>
      <name val="Times New Roman"/>
      <family val="1"/>
      <charset val="204"/>
    </font>
    <font>
      <sz val="10"/>
      <color theme="1"/>
      <name val="Times New Roman"/>
      <family val="1"/>
      <charset val="204"/>
    </font>
    <font>
      <b/>
      <sz val="10"/>
      <color theme="1"/>
      <name val="Times New Roman"/>
      <family val="1"/>
      <charset val="204"/>
    </font>
    <font>
      <sz val="10"/>
      <name val="Times New Roman"/>
      <family val="1"/>
      <charset val="204"/>
    </font>
    <font>
      <b/>
      <sz val="10"/>
      <color rgb="FFFF0000"/>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3">
    <xf numFmtId="0" fontId="0" fillId="0" borderId="0" xfId="0"/>
    <xf numFmtId="0" fontId="2" fillId="0" borderId="0" xfId="0" applyFont="1" applyFill="1" applyAlignment="1">
      <alignment horizontal="center" vertical="center" wrapText="1"/>
    </xf>
    <xf numFmtId="0" fontId="2" fillId="0" borderId="0" xfId="0" applyFont="1" applyFill="1" applyAlignment="1">
      <alignment wrapText="1"/>
    </xf>
    <xf numFmtId="0" fontId="3"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alignment horizontal="center" wrapText="1"/>
    </xf>
    <xf numFmtId="0" fontId="3" fillId="0" borderId="0" xfId="0" applyFont="1" applyFill="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6" fontId="4"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indent="3"/>
    </xf>
    <xf numFmtId="3" fontId="5"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horizontal="left" wrapText="1"/>
    </xf>
    <xf numFmtId="0" fontId="3" fillId="0" borderId="0" xfId="0" applyFont="1" applyFill="1" applyAlignment="1">
      <alignment horizontal="right" wrapText="1"/>
    </xf>
    <xf numFmtId="1"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0" xfId="0" applyFont="1" applyFill="1" applyAlignment="1">
      <alignment wrapText="1"/>
    </xf>
    <xf numFmtId="0" fontId="5" fillId="0" borderId="0" xfId="0" applyFont="1" applyFill="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wrapText="1"/>
    </xf>
  </cellXfs>
  <cellStyles count="2">
    <cellStyle name="Обычный" xfId="0" builtinId="0"/>
    <cellStyle name="Обычный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01-LZ-01\Registrator$\&#1047;&#1072;&#1087;&#1088;&#1086;&#1089;%20&#1052;&#1055;&#1056;%2022.02.24\&#1055;&#1088;&#1080;&#1083;.5%20-%20&#1054;&#1073;&#1098;&#1077;&#1082;&#1090;&#1099;%20&#1091;&#1090;&#1080;&#1083;&#1080;&#1079;&#1072;&#1094;&#1080;&#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01-LZ-01\Registrator$\A\&#1055;&#1080;&#1089;&#1100;&#1084;&#1072;\&#1042;&#1093;\&#1054;&#1048;&#1056;\2024\&#1058;&#1077;&#1088;&#1089;&#1093;&#1077;&#1084;&#1072;\&#1054;&#1073;&#1098;&#1077;&#1082;&#1090;&#1099;%20&#1080;&#1085;&#1092;&#1088;&#1072;&#1089;&#1090;&#1088;&#1091;&#1082;&#1090;&#1091;&#1088;&#1099;%20(&#1088;&#1072;&#1079;&#1085;&#1086;&#1077;)\&#1050;&#1056;-&#1058;&#1069;&#1062;%201\&#1055;&#1088;&#1080;&#1083;.1%20&#1060;&#1086;&#1088;&#1084;&#1072;%20&#1087;&#1086;%20&#1086;&#1073;&#1098;&#1077;&#1082;&#1090;&#1072;&#1084;%20&#1088;&#1072;&#1079;&#1084;&#1077;&#1097;&#1077;&#1085;&#1080;&#1103;%20&#1079;&#1072;&#1087;&#1072;&#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Утилизация"/>
    </sheetNames>
    <sheetDataSet>
      <sheetData sheetId="0" refreshError="1">
        <row r="51">
          <cell r="C51" t="str">
            <v>Приказ Управления Росприроднадзора по Красноярскому краю от 11.12.2017 г. №1319 "Об утверждении заключения экспертной комиссии государственной экологичексой экспертизы проекта технической документации "Материал золошлаковый, получаемый в результате деятельности АО "Красноярская ТЭЦ-1"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ъекты размещения"/>
    </sheetNames>
    <sheetDataSet>
      <sheetData sheetId="0" refreshError="1">
        <row r="50">
          <cell r="D50" t="str">
            <v>24.49.31.000.Т.000878.07.14 от 18.07.2014</v>
          </cell>
        </row>
        <row r="66">
          <cell r="D66" t="str">
            <v>Превышений нет</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3"/>
  <sheetViews>
    <sheetView tabSelected="1" view="pageBreakPreview" zoomScaleNormal="100" zoomScaleSheetLayoutView="100" workbookViewId="0">
      <selection sqref="A1:D1"/>
    </sheetView>
  </sheetViews>
  <sheetFormatPr defaultColWidth="8.7109375" defaultRowHeight="12.75" x14ac:dyDescent="0.2"/>
  <cols>
    <col min="1" max="1" width="3" style="3" bestFit="1" customWidth="1"/>
    <col min="2" max="2" width="30.7109375" style="29" customWidth="1"/>
    <col min="3" max="3" width="7.5703125" style="5" bestFit="1" customWidth="1"/>
    <col min="4" max="39" width="30.7109375" style="3" customWidth="1"/>
    <col min="40" max="16384" width="8.7109375" style="4"/>
  </cols>
  <sheetData>
    <row r="1" spans="1:39" s="2" customFormat="1" ht="15.75" customHeight="1" x14ac:dyDescent="0.25">
      <c r="A1" s="31" t="s">
        <v>380</v>
      </c>
      <c r="B1" s="31"/>
      <c r="C1" s="31"/>
      <c r="D1" s="3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s="2" customFormat="1" ht="15.75" customHeight="1" x14ac:dyDescent="0.25">
      <c r="A2" s="32" t="s">
        <v>379</v>
      </c>
      <c r="B2" s="32"/>
      <c r="C2" s="32"/>
      <c r="D2" s="32"/>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x14ac:dyDescent="0.2">
      <c r="B3" s="4"/>
    </row>
    <row r="4" spans="1:39" s="5" customFormat="1" x14ac:dyDescent="0.2">
      <c r="A4" s="3"/>
      <c r="B4" s="6"/>
      <c r="C4" s="3"/>
      <c r="D4" s="3">
        <v>1</v>
      </c>
      <c r="E4" s="3">
        <v>2</v>
      </c>
      <c r="F4" s="3">
        <v>3</v>
      </c>
      <c r="G4" s="3">
        <v>4</v>
      </c>
      <c r="H4" s="3">
        <v>5</v>
      </c>
      <c r="I4" s="3">
        <v>6</v>
      </c>
      <c r="J4" s="3">
        <v>7</v>
      </c>
      <c r="K4" s="3">
        <v>8</v>
      </c>
      <c r="L4" s="3">
        <v>9</v>
      </c>
      <c r="M4" s="3">
        <v>10</v>
      </c>
      <c r="N4" s="3">
        <v>11</v>
      </c>
      <c r="O4" s="3">
        <v>12</v>
      </c>
      <c r="P4" s="3">
        <v>13</v>
      </c>
      <c r="Q4" s="3">
        <v>14</v>
      </c>
      <c r="R4" s="3">
        <v>15</v>
      </c>
      <c r="S4" s="3">
        <v>16</v>
      </c>
      <c r="T4" s="3">
        <v>17</v>
      </c>
      <c r="U4" s="3">
        <v>18</v>
      </c>
      <c r="V4" s="3">
        <v>19</v>
      </c>
      <c r="W4" s="3">
        <v>20</v>
      </c>
      <c r="X4" s="3">
        <v>21</v>
      </c>
      <c r="Y4" s="3">
        <v>22</v>
      </c>
      <c r="Z4" s="3">
        <v>23</v>
      </c>
      <c r="AA4" s="3">
        <v>24</v>
      </c>
      <c r="AB4" s="3">
        <v>25</v>
      </c>
      <c r="AC4" s="3">
        <v>26</v>
      </c>
      <c r="AD4" s="3">
        <v>27</v>
      </c>
      <c r="AE4" s="3">
        <v>28</v>
      </c>
      <c r="AF4" s="3">
        <v>29</v>
      </c>
      <c r="AG4" s="3">
        <v>30</v>
      </c>
      <c r="AH4" s="3">
        <v>31</v>
      </c>
      <c r="AI4" s="3">
        <v>32</v>
      </c>
      <c r="AJ4" s="3">
        <v>33</v>
      </c>
      <c r="AK4" s="3">
        <v>34</v>
      </c>
      <c r="AL4" s="3">
        <v>35</v>
      </c>
      <c r="AM4" s="3">
        <v>36</v>
      </c>
    </row>
    <row r="5" spans="1:39" ht="25.5" x14ac:dyDescent="0.2">
      <c r="A5" s="7">
        <v>1</v>
      </c>
      <c r="B5" s="8" t="s">
        <v>0</v>
      </c>
      <c r="C5" s="11" t="s">
        <v>378</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row>
    <row r="6" spans="1:39" ht="51" x14ac:dyDescent="0.2">
      <c r="A6" s="9"/>
      <c r="B6" s="10" t="s">
        <v>1</v>
      </c>
      <c r="C6" s="11"/>
      <c r="D6" s="11" t="s">
        <v>2</v>
      </c>
      <c r="E6" s="11" t="s">
        <v>49</v>
      </c>
      <c r="F6" s="11" t="s">
        <v>57</v>
      </c>
      <c r="G6" s="11" t="s">
        <v>2</v>
      </c>
      <c r="H6" s="11" t="s">
        <v>2</v>
      </c>
      <c r="I6" s="11" t="s">
        <v>73</v>
      </c>
      <c r="J6" s="11" t="s">
        <v>85</v>
      </c>
      <c r="K6" s="11" t="s">
        <v>99</v>
      </c>
      <c r="L6" s="11" t="s">
        <v>126</v>
      </c>
      <c r="M6" s="11" t="s">
        <v>114</v>
      </c>
      <c r="N6" s="11" t="s">
        <v>127</v>
      </c>
      <c r="O6" s="11" t="s">
        <v>138</v>
      </c>
      <c r="P6" s="11" t="s">
        <v>152</v>
      </c>
      <c r="Q6" s="11" t="s">
        <v>171</v>
      </c>
      <c r="R6" s="12" t="s">
        <v>185</v>
      </c>
      <c r="S6" s="12" t="s">
        <v>194</v>
      </c>
      <c r="T6" s="12" t="s">
        <v>203</v>
      </c>
      <c r="U6" s="11" t="s">
        <v>217</v>
      </c>
      <c r="V6" s="11" t="s">
        <v>230</v>
      </c>
      <c r="W6" s="11" t="s">
        <v>230</v>
      </c>
      <c r="X6" s="11" t="s">
        <v>230</v>
      </c>
      <c r="Y6" s="11" t="s">
        <v>230</v>
      </c>
      <c r="Z6" s="11" t="s">
        <v>230</v>
      </c>
      <c r="AA6" s="11" t="s">
        <v>230</v>
      </c>
      <c r="AB6" s="11" t="s">
        <v>255</v>
      </c>
      <c r="AC6" s="11" t="s">
        <v>273</v>
      </c>
      <c r="AD6" s="11" t="s">
        <v>273</v>
      </c>
      <c r="AE6" s="11" t="s">
        <v>277</v>
      </c>
      <c r="AF6" s="13" t="s">
        <v>287</v>
      </c>
      <c r="AG6" s="11" t="s">
        <v>297</v>
      </c>
      <c r="AH6" s="11" t="s">
        <v>309</v>
      </c>
      <c r="AI6" s="11" t="s">
        <v>317</v>
      </c>
      <c r="AJ6" s="11" t="s">
        <v>326</v>
      </c>
      <c r="AK6" s="11" t="s">
        <v>337</v>
      </c>
      <c r="AL6" s="12" t="s">
        <v>351</v>
      </c>
      <c r="AM6" s="11" t="s">
        <v>359</v>
      </c>
    </row>
    <row r="7" spans="1:39" x14ac:dyDescent="0.2">
      <c r="A7" s="9"/>
      <c r="B7" s="10" t="s">
        <v>3</v>
      </c>
      <c r="C7" s="11"/>
      <c r="D7" s="11">
        <v>2465142996</v>
      </c>
      <c r="E7" s="11">
        <v>8401005829</v>
      </c>
      <c r="F7" s="11">
        <v>2464051552</v>
      </c>
      <c r="G7" s="11">
        <v>2465142996</v>
      </c>
      <c r="H7" s="11">
        <v>2465142996</v>
      </c>
      <c r="I7" s="11">
        <v>2443050759</v>
      </c>
      <c r="J7" s="11">
        <v>2452034898</v>
      </c>
      <c r="K7" s="11">
        <v>9731062009</v>
      </c>
      <c r="L7" s="11">
        <v>2460047153</v>
      </c>
      <c r="M7" s="11">
        <v>1901067718</v>
      </c>
      <c r="N7" s="11">
        <v>1901067718</v>
      </c>
      <c r="O7" s="11">
        <v>1901067718</v>
      </c>
      <c r="P7" s="11">
        <v>1901067718</v>
      </c>
      <c r="Q7" s="11">
        <v>2460237901</v>
      </c>
      <c r="R7" s="12">
        <v>1901067718</v>
      </c>
      <c r="S7" s="11" t="s">
        <v>195</v>
      </c>
      <c r="T7" s="11">
        <v>2451000818</v>
      </c>
      <c r="U7" s="11">
        <v>7814617476</v>
      </c>
      <c r="V7" s="11">
        <v>7751514080</v>
      </c>
      <c r="W7" s="11">
        <v>7751514080</v>
      </c>
      <c r="X7" s="11">
        <v>7751514080</v>
      </c>
      <c r="Y7" s="11">
        <v>7751514080</v>
      </c>
      <c r="Z7" s="11">
        <v>7751514080</v>
      </c>
      <c r="AA7" s="11">
        <v>7751514080</v>
      </c>
      <c r="AB7" s="11">
        <v>2466145365</v>
      </c>
      <c r="AC7" s="11">
        <v>5024201548</v>
      </c>
      <c r="AD7" s="11">
        <v>5024201548</v>
      </c>
      <c r="AE7" s="11">
        <v>2465237775</v>
      </c>
      <c r="AF7" s="13">
        <v>2464130691</v>
      </c>
      <c r="AG7" s="11">
        <v>2463208401</v>
      </c>
      <c r="AH7" s="11">
        <v>2466277844</v>
      </c>
      <c r="AI7" s="11">
        <v>2457081965</v>
      </c>
      <c r="AJ7" s="11">
        <v>2460110366</v>
      </c>
      <c r="AK7" s="11">
        <v>1901067718</v>
      </c>
      <c r="AL7" s="12">
        <v>8403001604</v>
      </c>
      <c r="AM7" s="11">
        <v>2465000141</v>
      </c>
    </row>
    <row r="8" spans="1:39" ht="25.5" x14ac:dyDescent="0.2">
      <c r="A8" s="7">
        <v>2</v>
      </c>
      <c r="B8" s="8" t="s">
        <v>4</v>
      </c>
      <c r="C8" s="11"/>
      <c r="D8" s="11"/>
      <c r="E8" s="11"/>
      <c r="F8" s="11"/>
      <c r="G8" s="11"/>
      <c r="H8" s="11"/>
      <c r="I8" s="11"/>
      <c r="J8" s="11"/>
      <c r="K8" s="11"/>
      <c r="L8" s="11"/>
      <c r="M8" s="11"/>
      <c r="N8" s="11"/>
      <c r="O8" s="11"/>
      <c r="P8" s="11"/>
      <c r="Q8" s="11"/>
      <c r="R8" s="12"/>
      <c r="S8" s="12"/>
      <c r="T8" s="12"/>
      <c r="U8" s="11"/>
      <c r="V8" s="11"/>
      <c r="W8" s="11"/>
      <c r="X8" s="11"/>
      <c r="Y8" s="11"/>
      <c r="Z8" s="11"/>
      <c r="AA8" s="11"/>
      <c r="AB8" s="11"/>
      <c r="AC8" s="11"/>
      <c r="AD8" s="11"/>
      <c r="AE8" s="11"/>
      <c r="AF8" s="11"/>
      <c r="AG8" s="11"/>
      <c r="AH8" s="11"/>
      <c r="AI8" s="11"/>
      <c r="AJ8" s="11"/>
      <c r="AK8" s="11"/>
      <c r="AL8" s="11"/>
      <c r="AM8" s="11"/>
    </row>
    <row r="9" spans="1:39" ht="51" x14ac:dyDescent="0.2">
      <c r="A9" s="9"/>
      <c r="B9" s="10" t="s">
        <v>1</v>
      </c>
      <c r="C9" s="11"/>
      <c r="D9" s="11" t="s">
        <v>2</v>
      </c>
      <c r="E9" s="11" t="s">
        <v>49</v>
      </c>
      <c r="F9" s="11" t="s">
        <v>57</v>
      </c>
      <c r="G9" s="11" t="s">
        <v>2</v>
      </c>
      <c r="H9" s="11" t="s">
        <v>2</v>
      </c>
      <c r="I9" s="11" t="s">
        <v>73</v>
      </c>
      <c r="J9" s="11" t="s">
        <v>85</v>
      </c>
      <c r="K9" s="11" t="s">
        <v>99</v>
      </c>
      <c r="L9" s="11" t="s">
        <v>126</v>
      </c>
      <c r="M9" s="11" t="s">
        <v>114</v>
      </c>
      <c r="N9" s="11" t="s">
        <v>128</v>
      </c>
      <c r="O9" s="11" t="s">
        <v>139</v>
      </c>
      <c r="P9" s="11" t="s">
        <v>153</v>
      </c>
      <c r="Q9" s="11" t="s">
        <v>171</v>
      </c>
      <c r="R9" s="12" t="s">
        <v>184</v>
      </c>
      <c r="S9" s="11" t="s">
        <v>194</v>
      </c>
      <c r="T9" s="11" t="s">
        <v>203</v>
      </c>
      <c r="U9" s="11" t="s">
        <v>218</v>
      </c>
      <c r="V9" s="11" t="s">
        <v>230</v>
      </c>
      <c r="W9" s="11" t="s">
        <v>230</v>
      </c>
      <c r="X9" s="11" t="s">
        <v>230</v>
      </c>
      <c r="Y9" s="11" t="s">
        <v>230</v>
      </c>
      <c r="Z9" s="11" t="s">
        <v>230</v>
      </c>
      <c r="AA9" s="11" t="s">
        <v>230</v>
      </c>
      <c r="AB9" s="11" t="s">
        <v>255</v>
      </c>
      <c r="AC9" s="11" t="s">
        <v>273</v>
      </c>
      <c r="AD9" s="11" t="s">
        <v>273</v>
      </c>
      <c r="AE9" s="11" t="s">
        <v>277</v>
      </c>
      <c r="AF9" s="13" t="s">
        <v>287</v>
      </c>
      <c r="AG9" s="11" t="s">
        <v>297</v>
      </c>
      <c r="AH9" s="11" t="s">
        <v>309</v>
      </c>
      <c r="AI9" s="11" t="s">
        <v>318</v>
      </c>
      <c r="AJ9" s="11" t="s">
        <v>326</v>
      </c>
      <c r="AK9" s="11" t="s">
        <v>337</v>
      </c>
      <c r="AL9" s="12" t="s">
        <v>351</v>
      </c>
      <c r="AM9" s="11" t="s">
        <v>359</v>
      </c>
    </row>
    <row r="10" spans="1:39" x14ac:dyDescent="0.2">
      <c r="A10" s="9"/>
      <c r="B10" s="10" t="s">
        <v>3</v>
      </c>
      <c r="C10" s="11"/>
      <c r="D10" s="11">
        <v>2465142996</v>
      </c>
      <c r="E10" s="11">
        <v>8401005829</v>
      </c>
      <c r="F10" s="11">
        <v>2464051552</v>
      </c>
      <c r="G10" s="11">
        <v>2465142996</v>
      </c>
      <c r="H10" s="11">
        <v>2465142996</v>
      </c>
      <c r="I10" s="11">
        <v>2443050759</v>
      </c>
      <c r="J10" s="11">
        <v>2452034898</v>
      </c>
      <c r="K10" s="11">
        <v>9731062009</v>
      </c>
      <c r="L10" s="11">
        <v>2460047153</v>
      </c>
      <c r="M10" s="11">
        <v>1901067718</v>
      </c>
      <c r="N10" s="11">
        <v>1901067718</v>
      </c>
      <c r="O10" s="11">
        <v>1901067718</v>
      </c>
      <c r="P10" s="11">
        <v>1901067718</v>
      </c>
      <c r="Q10" s="11">
        <v>2460237901</v>
      </c>
      <c r="R10" s="12">
        <v>1901067718</v>
      </c>
      <c r="S10" s="11">
        <v>2420008006</v>
      </c>
      <c r="T10" s="11">
        <v>2451000818</v>
      </c>
      <c r="U10" s="11">
        <v>7814617476</v>
      </c>
      <c r="V10" s="11">
        <v>7751514080</v>
      </c>
      <c r="W10" s="11">
        <v>7751514080</v>
      </c>
      <c r="X10" s="11">
        <v>7751514080</v>
      </c>
      <c r="Y10" s="11">
        <v>7751514080</v>
      </c>
      <c r="Z10" s="11">
        <v>7751514080</v>
      </c>
      <c r="AA10" s="11">
        <v>7751514080</v>
      </c>
      <c r="AB10" s="11">
        <v>2466145365</v>
      </c>
      <c r="AC10" s="11">
        <v>5024201548</v>
      </c>
      <c r="AD10" s="11">
        <v>5024201548</v>
      </c>
      <c r="AE10" s="11">
        <v>2465237775</v>
      </c>
      <c r="AF10" s="13">
        <v>2464130691</v>
      </c>
      <c r="AG10" s="11">
        <v>2463208401</v>
      </c>
      <c r="AH10" s="11">
        <v>2466277844</v>
      </c>
      <c r="AI10" s="11">
        <v>2457081965</v>
      </c>
      <c r="AJ10" s="11">
        <v>2460110366</v>
      </c>
      <c r="AK10" s="11">
        <v>1901067718</v>
      </c>
      <c r="AL10" s="12">
        <v>8403001604</v>
      </c>
      <c r="AM10" s="11">
        <v>2465000141</v>
      </c>
    </row>
    <row r="11" spans="1:39" ht="25.5" hidden="1" x14ac:dyDescent="0.2">
      <c r="A11" s="7">
        <v>3</v>
      </c>
      <c r="B11" s="8" t="s">
        <v>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row>
    <row r="12" spans="1:39" ht="153" hidden="1" x14ac:dyDescent="0.2">
      <c r="A12" s="9"/>
      <c r="B12" s="10" t="s">
        <v>6</v>
      </c>
      <c r="C12" s="11"/>
      <c r="D12" s="11" t="s">
        <v>38</v>
      </c>
      <c r="E12" s="11" t="s">
        <v>50</v>
      </c>
      <c r="F12" s="11" t="s">
        <v>58</v>
      </c>
      <c r="G12" s="11" t="s">
        <v>63</v>
      </c>
      <c r="H12" s="11" t="s">
        <v>69</v>
      </c>
      <c r="I12" s="11" t="s">
        <v>74</v>
      </c>
      <c r="J12" s="11" t="s">
        <v>86</v>
      </c>
      <c r="K12" s="11" t="s">
        <v>109</v>
      </c>
      <c r="L12" s="11" t="s">
        <v>110</v>
      </c>
      <c r="M12" s="11" t="s">
        <v>115</v>
      </c>
      <c r="N12" s="11" t="s">
        <v>129</v>
      </c>
      <c r="O12" s="11" t="s">
        <v>140</v>
      </c>
      <c r="P12" s="11" t="s">
        <v>151</v>
      </c>
      <c r="Q12" s="11" t="s">
        <v>169</v>
      </c>
      <c r="R12" s="14" t="s">
        <v>186</v>
      </c>
      <c r="S12" s="11" t="s">
        <v>196</v>
      </c>
      <c r="T12" s="11" t="s">
        <v>7</v>
      </c>
      <c r="U12" s="11" t="s">
        <v>219</v>
      </c>
      <c r="V12" s="11" t="s">
        <v>231</v>
      </c>
      <c r="W12" s="11" t="s">
        <v>231</v>
      </c>
      <c r="X12" s="11" t="s">
        <v>231</v>
      </c>
      <c r="Y12" s="11" t="s">
        <v>248</v>
      </c>
      <c r="Z12" s="11" t="s">
        <v>248</v>
      </c>
      <c r="AA12" s="11" t="s">
        <v>248</v>
      </c>
      <c r="AB12" s="11" t="s">
        <v>256</v>
      </c>
      <c r="AC12" s="11" t="s">
        <v>264</v>
      </c>
      <c r="AD12" s="11" t="s">
        <v>46</v>
      </c>
      <c r="AE12" s="11" t="s">
        <v>278</v>
      </c>
      <c r="AF12" s="13" t="s">
        <v>288</v>
      </c>
      <c r="AG12" s="11" t="s">
        <v>298</v>
      </c>
      <c r="AH12" s="11" t="s">
        <v>310</v>
      </c>
      <c r="AI12" s="11" t="s">
        <v>319</v>
      </c>
      <c r="AJ12" s="15" t="s">
        <v>327</v>
      </c>
      <c r="AK12" s="11" t="s">
        <v>338</v>
      </c>
      <c r="AL12" s="11" t="s">
        <v>352</v>
      </c>
      <c r="AM12" s="11" t="s">
        <v>360</v>
      </c>
    </row>
    <row r="13" spans="1:39" ht="102" hidden="1" x14ac:dyDescent="0.2">
      <c r="A13" s="9"/>
      <c r="B13" s="10" t="s">
        <v>8</v>
      </c>
      <c r="C13" s="11"/>
      <c r="D13" s="11" t="s">
        <v>39</v>
      </c>
      <c r="E13" s="11" t="s">
        <v>51</v>
      </c>
      <c r="F13" s="11" t="s">
        <v>59</v>
      </c>
      <c r="G13" s="11" t="s">
        <v>64</v>
      </c>
      <c r="H13" s="11" t="s">
        <v>70</v>
      </c>
      <c r="I13" s="11" t="s">
        <v>75</v>
      </c>
      <c r="J13" s="11" t="s">
        <v>87</v>
      </c>
      <c r="K13" s="11" t="s">
        <v>100</v>
      </c>
      <c r="L13" s="11" t="s">
        <v>111</v>
      </c>
      <c r="M13" s="11" t="s">
        <v>116</v>
      </c>
      <c r="N13" s="11" t="s">
        <v>130</v>
      </c>
      <c r="O13" s="11" t="s">
        <v>141</v>
      </c>
      <c r="P13" s="11" t="s">
        <v>154</v>
      </c>
      <c r="Q13" s="11" t="s">
        <v>170</v>
      </c>
      <c r="R13" s="14" t="s">
        <v>187</v>
      </c>
      <c r="S13" s="11" t="s">
        <v>197</v>
      </c>
      <c r="T13" s="11" t="s">
        <v>204</v>
      </c>
      <c r="U13" s="11" t="s">
        <v>220</v>
      </c>
      <c r="V13" s="11" t="s">
        <v>232</v>
      </c>
      <c r="W13" s="11" t="s">
        <v>232</v>
      </c>
      <c r="X13" s="11" t="s">
        <v>232</v>
      </c>
      <c r="Y13" s="11" t="s">
        <v>249</v>
      </c>
      <c r="Z13" s="11" t="s">
        <v>249</v>
      </c>
      <c r="AA13" s="11" t="s">
        <v>249</v>
      </c>
      <c r="AB13" s="11" t="s">
        <v>257</v>
      </c>
      <c r="AC13" s="11" t="s">
        <v>265</v>
      </c>
      <c r="AD13" s="11" t="s">
        <v>274</v>
      </c>
      <c r="AE13" s="11" t="s">
        <v>279</v>
      </c>
      <c r="AF13" s="13" t="s">
        <v>289</v>
      </c>
      <c r="AG13" s="11" t="s">
        <v>299</v>
      </c>
      <c r="AH13" s="11" t="s">
        <v>311</v>
      </c>
      <c r="AI13" s="11" t="s">
        <v>320</v>
      </c>
      <c r="AJ13" s="11" t="s">
        <v>328</v>
      </c>
      <c r="AK13" s="11" t="s">
        <v>339</v>
      </c>
      <c r="AL13" s="11" t="s">
        <v>353</v>
      </c>
      <c r="AM13" s="11" t="s">
        <v>361</v>
      </c>
    </row>
    <row r="14" spans="1:39" ht="242.25" hidden="1" x14ac:dyDescent="0.2">
      <c r="A14" s="9"/>
      <c r="B14" s="10" t="s">
        <v>9</v>
      </c>
      <c r="C14" s="11"/>
      <c r="D14" s="11" t="s">
        <v>40</v>
      </c>
      <c r="E14" s="11" t="s">
        <v>52</v>
      </c>
      <c r="F14" s="11" t="s">
        <v>60</v>
      </c>
      <c r="G14" s="11"/>
      <c r="H14" s="11" t="s">
        <v>71</v>
      </c>
      <c r="I14" s="11" t="s">
        <v>76</v>
      </c>
      <c r="J14" s="11" t="s">
        <v>46</v>
      </c>
      <c r="K14" s="11" t="s">
        <v>101</v>
      </c>
      <c r="L14" s="11"/>
      <c r="M14" s="11" t="s">
        <v>117</v>
      </c>
      <c r="N14" s="11" t="s">
        <v>46</v>
      </c>
      <c r="O14" s="11" t="s">
        <v>142</v>
      </c>
      <c r="P14" s="11" t="s">
        <v>155</v>
      </c>
      <c r="Q14" s="11" t="s">
        <v>172</v>
      </c>
      <c r="R14" s="14" t="s">
        <v>188</v>
      </c>
      <c r="S14" s="14"/>
      <c r="T14" s="11" t="s">
        <v>205</v>
      </c>
      <c r="U14" s="11" t="s">
        <v>221</v>
      </c>
      <c r="V14" s="11" t="s">
        <v>233</v>
      </c>
      <c r="W14" s="11" t="s">
        <v>233</v>
      </c>
      <c r="X14" s="11" t="s">
        <v>233</v>
      </c>
      <c r="Y14" s="11" t="s">
        <v>250</v>
      </c>
      <c r="Z14" s="11" t="s">
        <v>250</v>
      </c>
      <c r="AA14" s="11" t="s">
        <v>250</v>
      </c>
      <c r="AB14" s="11" t="s">
        <v>258</v>
      </c>
      <c r="AC14" s="11" t="s">
        <v>46</v>
      </c>
      <c r="AD14" s="11" t="s">
        <v>46</v>
      </c>
      <c r="AE14" s="11" t="s">
        <v>46</v>
      </c>
      <c r="AF14" s="13" t="s">
        <v>290</v>
      </c>
      <c r="AG14" s="11" t="s">
        <v>300</v>
      </c>
      <c r="AH14" s="11" t="s">
        <v>312</v>
      </c>
      <c r="AI14" s="11" t="s">
        <v>321</v>
      </c>
      <c r="AJ14" s="11" t="s">
        <v>46</v>
      </c>
      <c r="AK14" s="11" t="s">
        <v>340</v>
      </c>
      <c r="AL14" s="11" t="s">
        <v>354</v>
      </c>
      <c r="AM14" s="11" t="s">
        <v>362</v>
      </c>
    </row>
    <row r="15" spans="1:39" hidden="1" x14ac:dyDescent="0.2">
      <c r="A15" s="7">
        <v>4</v>
      </c>
      <c r="B15" s="8" t="s">
        <v>165</v>
      </c>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spans="1:39" hidden="1" x14ac:dyDescent="0.2">
      <c r="A16" s="7"/>
      <c r="B16" s="10" t="s">
        <v>10</v>
      </c>
      <c r="C16" s="11"/>
      <c r="D16" s="11" t="s">
        <v>46</v>
      </c>
      <c r="E16" s="11" t="s">
        <v>46</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row>
    <row r="17" spans="1:39" ht="89.25" hidden="1" x14ac:dyDescent="0.2">
      <c r="A17" s="7"/>
      <c r="B17" s="10" t="s">
        <v>1</v>
      </c>
      <c r="C17" s="11"/>
      <c r="D17" s="11" t="s">
        <v>41</v>
      </c>
      <c r="E17" s="11" t="s">
        <v>53</v>
      </c>
      <c r="F17" s="11" t="s">
        <v>41</v>
      </c>
      <c r="G17" s="11" t="s">
        <v>65</v>
      </c>
      <c r="H17" s="11" t="s">
        <v>65</v>
      </c>
      <c r="I17" s="11" t="s">
        <v>77</v>
      </c>
      <c r="J17" s="11" t="s">
        <v>88</v>
      </c>
      <c r="K17" s="11" t="s">
        <v>102</v>
      </c>
      <c r="L17" s="11"/>
      <c r="M17" s="11" t="s">
        <v>118</v>
      </c>
      <c r="N17" s="11" t="s">
        <v>131</v>
      </c>
      <c r="O17" s="16" t="s">
        <v>143</v>
      </c>
      <c r="P17" s="11" t="s">
        <v>156</v>
      </c>
      <c r="Q17" s="11" t="s">
        <v>173</v>
      </c>
      <c r="R17" s="11" t="s">
        <v>189</v>
      </c>
      <c r="S17" s="11" t="s">
        <v>198</v>
      </c>
      <c r="T17" s="11" t="s">
        <v>206</v>
      </c>
      <c r="U17" s="11" t="s">
        <v>222</v>
      </c>
      <c r="V17" s="11" t="s">
        <v>234</v>
      </c>
      <c r="W17" s="11" t="s">
        <v>242</v>
      </c>
      <c r="X17" s="11" t="s">
        <v>245</v>
      </c>
      <c r="Y17" s="11" t="s">
        <v>234</v>
      </c>
      <c r="Z17" s="11" t="s">
        <v>242</v>
      </c>
      <c r="AA17" s="11" t="s">
        <v>245</v>
      </c>
      <c r="AB17" s="11" t="s">
        <v>259</v>
      </c>
      <c r="AC17" s="11" t="s">
        <v>266</v>
      </c>
      <c r="AD17" s="11" t="s">
        <v>266</v>
      </c>
      <c r="AE17" s="11" t="s">
        <v>280</v>
      </c>
      <c r="AF17" s="13" t="s">
        <v>291</v>
      </c>
      <c r="AG17" s="11" t="s">
        <v>302</v>
      </c>
      <c r="AH17" s="11" t="s">
        <v>313</v>
      </c>
      <c r="AI17" s="11" t="s">
        <v>322</v>
      </c>
      <c r="AJ17" s="11" t="s">
        <v>329</v>
      </c>
      <c r="AK17" s="11" t="s">
        <v>341</v>
      </c>
      <c r="AL17" s="11" t="s">
        <v>355</v>
      </c>
      <c r="AM17" s="11" t="s">
        <v>363</v>
      </c>
    </row>
    <row r="18" spans="1:39" ht="409.5" hidden="1" x14ac:dyDescent="0.2">
      <c r="A18" s="7"/>
      <c r="B18" s="10" t="s">
        <v>11</v>
      </c>
      <c r="C18" s="11"/>
      <c r="D18" s="11" t="s">
        <v>42</v>
      </c>
      <c r="E18" s="11" t="s">
        <v>54</v>
      </c>
      <c r="F18" s="11" t="s">
        <v>54</v>
      </c>
      <c r="G18" s="11" t="s">
        <v>66</v>
      </c>
      <c r="H18" s="11" t="s">
        <v>66</v>
      </c>
      <c r="I18" s="11" t="s">
        <v>78</v>
      </c>
      <c r="J18" s="11" t="s">
        <v>89</v>
      </c>
      <c r="K18" s="11" t="s">
        <v>103</v>
      </c>
      <c r="L18" s="11" t="s">
        <v>112</v>
      </c>
      <c r="M18" s="11" t="s">
        <v>119</v>
      </c>
      <c r="N18" s="11" t="s">
        <v>132</v>
      </c>
      <c r="O18" s="16" t="s">
        <v>132</v>
      </c>
      <c r="P18" s="11" t="s">
        <v>157</v>
      </c>
      <c r="Q18" s="11" t="s">
        <v>174</v>
      </c>
      <c r="R18" s="11" t="s">
        <v>132</v>
      </c>
      <c r="S18" s="11" t="s">
        <v>199</v>
      </c>
      <c r="T18" s="11" t="s">
        <v>207</v>
      </c>
      <c r="U18" s="11" t="s">
        <v>223</v>
      </c>
      <c r="V18" s="11" t="s">
        <v>235</v>
      </c>
      <c r="W18" s="11" t="s">
        <v>243</v>
      </c>
      <c r="X18" s="11" t="s">
        <v>246</v>
      </c>
      <c r="Y18" s="11" t="s">
        <v>235</v>
      </c>
      <c r="Z18" s="11" t="s">
        <v>243</v>
      </c>
      <c r="AA18" s="11" t="s">
        <v>246</v>
      </c>
      <c r="AB18" s="11" t="s">
        <v>260</v>
      </c>
      <c r="AC18" s="11" t="s">
        <v>267</v>
      </c>
      <c r="AD18" s="11" t="s">
        <v>267</v>
      </c>
      <c r="AE18" s="11" t="s">
        <v>281</v>
      </c>
      <c r="AF18" s="13" t="s">
        <v>292</v>
      </c>
      <c r="AG18" s="11" t="s">
        <v>301</v>
      </c>
      <c r="AH18" s="11" t="s">
        <v>314</v>
      </c>
      <c r="AI18" s="11" t="s">
        <v>323</v>
      </c>
      <c r="AJ18" s="11" t="s">
        <v>330</v>
      </c>
      <c r="AK18" s="11" t="s">
        <v>342</v>
      </c>
      <c r="AL18" s="11" t="s">
        <v>356</v>
      </c>
      <c r="AM18" s="11" t="s">
        <v>364</v>
      </c>
    </row>
    <row r="19" spans="1:39" hidden="1" x14ac:dyDescent="0.2">
      <c r="A19" s="7">
        <v>5</v>
      </c>
      <c r="B19" s="17" t="s">
        <v>28</v>
      </c>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row>
    <row r="20" spans="1:39" ht="25.5" hidden="1" x14ac:dyDescent="0.2">
      <c r="A20" s="7"/>
      <c r="B20" s="18" t="s">
        <v>29</v>
      </c>
      <c r="C20" s="11" t="s">
        <v>373</v>
      </c>
      <c r="D20" s="11" t="s">
        <v>43</v>
      </c>
      <c r="E20" s="11" t="s">
        <v>55</v>
      </c>
      <c r="F20" s="11" t="s">
        <v>55</v>
      </c>
      <c r="G20" s="11" t="s">
        <v>43</v>
      </c>
      <c r="H20" s="11" t="s">
        <v>43</v>
      </c>
      <c r="I20" s="11">
        <v>140000</v>
      </c>
      <c r="J20" s="11" t="s">
        <v>90</v>
      </c>
      <c r="K20" s="11" t="s">
        <v>104</v>
      </c>
      <c r="L20" s="11" t="s">
        <v>46</v>
      </c>
      <c r="M20" s="11">
        <v>350000</v>
      </c>
      <c r="N20" s="11">
        <v>337678.08000000002</v>
      </c>
      <c r="O20" s="11"/>
      <c r="P20" s="11">
        <v>100000</v>
      </c>
      <c r="Q20" s="11">
        <v>320000</v>
      </c>
      <c r="R20" s="19">
        <v>110500</v>
      </c>
      <c r="S20" s="11">
        <v>15390.9</v>
      </c>
      <c r="T20" s="11">
        <v>960</v>
      </c>
      <c r="U20" s="11"/>
      <c r="V20" s="11">
        <v>38000</v>
      </c>
      <c r="W20" s="11">
        <v>38000</v>
      </c>
      <c r="X20" s="11">
        <v>100000</v>
      </c>
      <c r="Y20" s="11">
        <v>38000</v>
      </c>
      <c r="Z20" s="11">
        <v>38000</v>
      </c>
      <c r="AA20" s="11">
        <v>38000</v>
      </c>
      <c r="AB20" s="11">
        <v>2000</v>
      </c>
      <c r="AC20" s="11">
        <f>17520*2</f>
        <v>35040</v>
      </c>
      <c r="AD20" s="11">
        <v>35040</v>
      </c>
      <c r="AE20" s="11">
        <v>5256</v>
      </c>
      <c r="AF20" s="11"/>
      <c r="AG20" s="20">
        <v>80000</v>
      </c>
      <c r="AH20" s="11">
        <v>7320</v>
      </c>
      <c r="AI20" s="11">
        <v>4000</v>
      </c>
      <c r="AJ20" s="11">
        <v>1500</v>
      </c>
      <c r="AK20" s="11">
        <v>17654</v>
      </c>
      <c r="AL20" s="12">
        <v>71.819999999999993</v>
      </c>
      <c r="AM20" s="11" t="s">
        <v>365</v>
      </c>
    </row>
    <row r="21" spans="1:39" hidden="1" x14ac:dyDescent="0.2">
      <c r="A21" s="7">
        <v>6</v>
      </c>
      <c r="B21" s="17" t="s">
        <v>30</v>
      </c>
      <c r="C21" s="11"/>
      <c r="D21" s="11">
        <v>2017</v>
      </c>
      <c r="E21" s="11">
        <v>2016</v>
      </c>
      <c r="F21" s="11">
        <v>2016</v>
      </c>
      <c r="G21" s="11">
        <v>2020</v>
      </c>
      <c r="H21" s="11">
        <v>2020</v>
      </c>
      <c r="I21" s="21">
        <v>38168</v>
      </c>
      <c r="J21" s="21">
        <v>39265</v>
      </c>
      <c r="K21" s="21" t="s">
        <v>105</v>
      </c>
      <c r="L21" s="11">
        <v>1989</v>
      </c>
      <c r="M21" s="11">
        <v>2019</v>
      </c>
      <c r="N21" s="11">
        <v>2017</v>
      </c>
      <c r="O21" s="11"/>
      <c r="P21" s="21" t="s">
        <v>158</v>
      </c>
      <c r="Q21" s="11" t="s">
        <v>175</v>
      </c>
      <c r="R21" s="12">
        <v>2017</v>
      </c>
      <c r="S21" s="21">
        <v>35713</v>
      </c>
      <c r="T21" s="21"/>
      <c r="U21" s="11"/>
      <c r="V21" s="11"/>
      <c r="W21" s="11"/>
      <c r="X21" s="11"/>
      <c r="Y21" s="11"/>
      <c r="Z21" s="11"/>
      <c r="AA21" s="11"/>
      <c r="AB21" s="11">
        <v>2018</v>
      </c>
      <c r="AC21" s="21">
        <v>44104</v>
      </c>
      <c r="AD21" s="21">
        <v>45043</v>
      </c>
      <c r="AE21" s="21">
        <v>41609</v>
      </c>
      <c r="AF21" s="21"/>
      <c r="AG21" s="11">
        <v>2017</v>
      </c>
      <c r="AH21" s="11">
        <v>2017</v>
      </c>
      <c r="AI21" s="21">
        <v>44926</v>
      </c>
      <c r="AJ21" s="21">
        <v>45049</v>
      </c>
      <c r="AK21" s="11" t="s">
        <v>343</v>
      </c>
      <c r="AL21" s="21">
        <v>39974</v>
      </c>
      <c r="AM21" s="11">
        <v>1966</v>
      </c>
    </row>
    <row r="22" spans="1:39" ht="25.5" hidden="1" x14ac:dyDescent="0.2">
      <c r="A22" s="7">
        <v>7</v>
      </c>
      <c r="B22" s="17" t="s">
        <v>31</v>
      </c>
      <c r="C22" s="11" t="s">
        <v>374</v>
      </c>
      <c r="D22" s="11" t="s">
        <v>44</v>
      </c>
      <c r="E22" s="11" t="s">
        <v>44</v>
      </c>
      <c r="F22" s="11" t="s">
        <v>44</v>
      </c>
      <c r="G22" s="11" t="s">
        <v>44</v>
      </c>
      <c r="H22" s="11" t="s">
        <v>44</v>
      </c>
      <c r="I22" s="11">
        <v>20</v>
      </c>
      <c r="J22" s="11" t="s">
        <v>91</v>
      </c>
      <c r="K22" s="11"/>
      <c r="L22" s="11" t="s">
        <v>46</v>
      </c>
      <c r="M22" s="11" t="s">
        <v>120</v>
      </c>
      <c r="N22" s="11"/>
      <c r="O22" s="11"/>
      <c r="P22" s="11" t="s">
        <v>44</v>
      </c>
      <c r="Q22" s="11" t="s">
        <v>46</v>
      </c>
      <c r="R22" s="11" t="s">
        <v>46</v>
      </c>
      <c r="S22" s="11">
        <v>3</v>
      </c>
      <c r="T22" s="11"/>
      <c r="U22" s="11"/>
      <c r="V22" s="11"/>
      <c r="W22" s="11"/>
      <c r="X22" s="11"/>
      <c r="Y22" s="11"/>
      <c r="Z22" s="11"/>
      <c r="AA22" s="11"/>
      <c r="AB22" s="11">
        <v>3</v>
      </c>
      <c r="AC22" s="11" t="s">
        <v>268</v>
      </c>
      <c r="AD22" s="11" t="s">
        <v>268</v>
      </c>
      <c r="AE22" s="11">
        <v>20</v>
      </c>
      <c r="AF22" s="11"/>
      <c r="AG22" s="11"/>
      <c r="AH22" s="11"/>
      <c r="AI22" s="11">
        <v>19</v>
      </c>
      <c r="AJ22" s="11" t="s">
        <v>331</v>
      </c>
      <c r="AK22" s="11" t="s">
        <v>46</v>
      </c>
      <c r="AL22" s="11" t="s">
        <v>46</v>
      </c>
      <c r="AM22" s="11" t="s">
        <v>46</v>
      </c>
    </row>
    <row r="23" spans="1:39" ht="38.25" hidden="1" x14ac:dyDescent="0.2">
      <c r="A23" s="7">
        <v>8</v>
      </c>
      <c r="B23" s="17" t="s">
        <v>166</v>
      </c>
      <c r="C23" s="11"/>
      <c r="D23" s="11"/>
      <c r="E23" s="11"/>
      <c r="F23" s="11"/>
      <c r="G23" s="11"/>
      <c r="H23" s="11"/>
      <c r="I23" s="11"/>
      <c r="J23" s="11"/>
      <c r="K23" s="11"/>
      <c r="L23" s="11"/>
      <c r="M23" s="11" t="s">
        <v>121</v>
      </c>
      <c r="N23" s="11"/>
      <c r="O23" s="11"/>
      <c r="P23" s="11" t="s">
        <v>159</v>
      </c>
      <c r="Q23" s="11"/>
      <c r="R23" s="11"/>
      <c r="S23" s="11"/>
      <c r="T23" s="11" t="s">
        <v>208</v>
      </c>
      <c r="U23" s="11"/>
      <c r="V23" s="11"/>
      <c r="W23" s="11"/>
      <c r="X23" s="11"/>
      <c r="Y23" s="11"/>
      <c r="Z23" s="11"/>
      <c r="AA23" s="11"/>
      <c r="AB23" s="11"/>
      <c r="AC23" s="11"/>
      <c r="AD23" s="11"/>
      <c r="AE23" s="11"/>
      <c r="AF23" s="11"/>
      <c r="AG23" s="11"/>
      <c r="AH23" s="11"/>
      <c r="AI23" s="11"/>
      <c r="AJ23" s="11"/>
      <c r="AK23" s="11"/>
      <c r="AL23" s="11"/>
      <c r="AM23" s="11"/>
    </row>
    <row r="24" spans="1:39" ht="25.5" hidden="1" x14ac:dyDescent="0.2">
      <c r="A24" s="7"/>
      <c r="B24" s="18" t="s">
        <v>303</v>
      </c>
      <c r="C24" s="11" t="s">
        <v>373</v>
      </c>
      <c r="D24" s="11">
        <v>238.23400000000001</v>
      </c>
      <c r="E24" s="11">
        <v>32.003</v>
      </c>
      <c r="F24" s="11">
        <v>7.944</v>
      </c>
      <c r="G24" s="11">
        <v>0</v>
      </c>
      <c r="H24" s="11">
        <v>31378.131000000001</v>
      </c>
      <c r="I24" s="11">
        <v>208</v>
      </c>
      <c r="J24" s="11">
        <v>0.78800000000000003</v>
      </c>
      <c r="K24" s="11" t="s">
        <v>46</v>
      </c>
      <c r="L24" s="11">
        <v>1366.3579999999999</v>
      </c>
      <c r="M24" s="11" t="s">
        <v>46</v>
      </c>
      <c r="N24" s="11">
        <v>48573.440000000002</v>
      </c>
      <c r="O24" s="11" t="s">
        <v>144</v>
      </c>
      <c r="P24" s="11"/>
      <c r="Q24" s="11" t="s">
        <v>176</v>
      </c>
      <c r="R24" s="11"/>
      <c r="S24" s="11">
        <v>15284.4</v>
      </c>
      <c r="T24" s="11"/>
      <c r="U24" s="11">
        <v>1280.2829999999999</v>
      </c>
      <c r="V24" s="11">
        <v>0</v>
      </c>
      <c r="W24" s="11">
        <v>0</v>
      </c>
      <c r="X24" s="11">
        <f>50260+8000*1.1</f>
        <v>59060</v>
      </c>
      <c r="Y24" s="11">
        <v>0</v>
      </c>
      <c r="Z24" s="11">
        <f>30*1.7</f>
        <v>51</v>
      </c>
      <c r="AA24" s="11">
        <v>0</v>
      </c>
      <c r="AB24" s="11">
        <v>1450</v>
      </c>
      <c r="AC24" s="11">
        <v>0</v>
      </c>
      <c r="AD24" s="11">
        <v>3727</v>
      </c>
      <c r="AE24" s="11">
        <v>2957</v>
      </c>
      <c r="AF24" s="11"/>
      <c r="AG24" s="22">
        <v>11864.21</v>
      </c>
      <c r="AH24" s="20">
        <v>3656</v>
      </c>
      <c r="AI24" s="11">
        <v>202</v>
      </c>
      <c r="AJ24" s="11">
        <v>39.64</v>
      </c>
      <c r="AK24" s="11" t="s">
        <v>344</v>
      </c>
      <c r="AL24" s="12">
        <v>13.512</v>
      </c>
      <c r="AM24" s="22">
        <v>23308.400000000001</v>
      </c>
    </row>
    <row r="25" spans="1:39" ht="25.5" hidden="1" x14ac:dyDescent="0.2">
      <c r="A25" s="7"/>
      <c r="B25" s="18" t="s">
        <v>315</v>
      </c>
      <c r="C25" s="11" t="s">
        <v>375</v>
      </c>
      <c r="D25" s="11">
        <f>D24/0.8</f>
        <v>297.79250000000002</v>
      </c>
      <c r="E25" s="11">
        <f>E24/0.8</f>
        <v>40.003749999999997</v>
      </c>
      <c r="F25" s="11">
        <f>F24/0.8</f>
        <v>9.93</v>
      </c>
      <c r="G25" s="11">
        <f>G24/1.503</f>
        <v>0</v>
      </c>
      <c r="H25" s="11">
        <f>H24/1.503</f>
        <v>20877.000000000004</v>
      </c>
      <c r="I25" s="11">
        <v>105</v>
      </c>
      <c r="J25" s="11">
        <v>0.98519999999999996</v>
      </c>
      <c r="K25" s="11" t="s">
        <v>46</v>
      </c>
      <c r="L25" s="11">
        <v>1552.68</v>
      </c>
      <c r="M25" s="11" t="s">
        <v>46</v>
      </c>
      <c r="N25" s="11">
        <v>37948</v>
      </c>
      <c r="O25" s="11" t="s">
        <v>145</v>
      </c>
      <c r="P25" s="11"/>
      <c r="Q25" s="11" t="s">
        <v>177</v>
      </c>
      <c r="R25" s="11"/>
      <c r="S25" s="11"/>
      <c r="T25" s="11"/>
      <c r="U25" s="11"/>
      <c r="V25" s="23">
        <v>0</v>
      </c>
      <c r="W25" s="23">
        <v>0</v>
      </c>
      <c r="X25" s="23">
        <f>50260/1.9+8000</f>
        <v>34452.631578947374</v>
      </c>
      <c r="Y25" s="23">
        <v>0</v>
      </c>
      <c r="Z25" s="23">
        <f>30</f>
        <v>30</v>
      </c>
      <c r="AA25" s="23">
        <v>0</v>
      </c>
      <c r="AB25" s="23"/>
      <c r="AC25" s="23">
        <v>0</v>
      </c>
      <c r="AD25" s="23">
        <v>1863.5</v>
      </c>
      <c r="AE25" s="11" t="s">
        <v>46</v>
      </c>
      <c r="AF25" s="11"/>
      <c r="AG25" s="11" t="s">
        <v>46</v>
      </c>
      <c r="AH25" s="20">
        <v>3848</v>
      </c>
      <c r="AI25" s="11">
        <v>280</v>
      </c>
      <c r="AJ25" s="11" t="s">
        <v>46</v>
      </c>
      <c r="AK25" s="11" t="s">
        <v>345</v>
      </c>
      <c r="AL25" s="12">
        <f>ROUND(AL24/0.9,0)</f>
        <v>15</v>
      </c>
      <c r="AM25" s="22">
        <v>23308.400000000001</v>
      </c>
    </row>
    <row r="26" spans="1:39" hidden="1" x14ac:dyDescent="0.2">
      <c r="A26" s="7">
        <v>9</v>
      </c>
      <c r="B26" s="17" t="s">
        <v>167</v>
      </c>
      <c r="C26" s="11"/>
      <c r="D26" s="11"/>
      <c r="E26" s="11"/>
      <c r="F26" s="11"/>
      <c r="G26" s="11"/>
      <c r="H26" s="11"/>
      <c r="I26" s="11"/>
      <c r="J26" s="11"/>
      <c r="K26" s="11"/>
      <c r="L26" s="11"/>
      <c r="M26" s="11" t="s">
        <v>122</v>
      </c>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spans="1:39" hidden="1" x14ac:dyDescent="0.2">
      <c r="A27" s="7"/>
      <c r="B27" s="18" t="s">
        <v>20</v>
      </c>
      <c r="C27" s="11"/>
      <c r="D27" s="11" t="s">
        <v>12</v>
      </c>
      <c r="E27" s="11" t="s">
        <v>12</v>
      </c>
      <c r="F27" s="11" t="s">
        <v>12</v>
      </c>
      <c r="G27" s="11" t="s">
        <v>12</v>
      </c>
      <c r="H27" s="11" t="s">
        <v>12</v>
      </c>
      <c r="I27" s="11" t="s">
        <v>12</v>
      </c>
      <c r="J27" s="11" t="s">
        <v>12</v>
      </c>
      <c r="K27" s="11" t="s">
        <v>12</v>
      </c>
      <c r="L27" s="11" t="s">
        <v>12</v>
      </c>
      <c r="M27" s="11" t="s">
        <v>12</v>
      </c>
      <c r="N27" s="11" t="s">
        <v>12</v>
      </c>
      <c r="O27" s="11" t="s">
        <v>12</v>
      </c>
      <c r="P27" s="11" t="s">
        <v>12</v>
      </c>
      <c r="Q27" s="11" t="s">
        <v>12</v>
      </c>
      <c r="R27" s="12" t="s">
        <v>12</v>
      </c>
      <c r="S27" s="11" t="s">
        <v>12</v>
      </c>
      <c r="T27" s="11" t="s">
        <v>12</v>
      </c>
      <c r="U27" s="11" t="s">
        <v>12</v>
      </c>
      <c r="V27" s="11" t="s">
        <v>12</v>
      </c>
      <c r="W27" s="11" t="s">
        <v>12</v>
      </c>
      <c r="X27" s="11" t="s">
        <v>12</v>
      </c>
      <c r="Y27" s="11" t="s">
        <v>12</v>
      </c>
      <c r="Z27" s="11" t="s">
        <v>12</v>
      </c>
      <c r="AA27" s="11" t="s">
        <v>12</v>
      </c>
      <c r="AB27" s="11" t="s">
        <v>12</v>
      </c>
      <c r="AC27" s="11" t="s">
        <v>12</v>
      </c>
      <c r="AD27" s="11" t="s">
        <v>12</v>
      </c>
      <c r="AE27" s="11" t="s">
        <v>12</v>
      </c>
      <c r="AF27" s="11" t="s">
        <v>12</v>
      </c>
      <c r="AG27" s="11" t="s">
        <v>12</v>
      </c>
      <c r="AH27" s="11" t="s">
        <v>12</v>
      </c>
      <c r="AI27" s="11" t="s">
        <v>12</v>
      </c>
      <c r="AJ27" s="11" t="s">
        <v>12</v>
      </c>
      <c r="AK27" s="11" t="s">
        <v>12</v>
      </c>
      <c r="AL27" s="11" t="s">
        <v>12</v>
      </c>
      <c r="AM27" s="11" t="s">
        <v>12</v>
      </c>
    </row>
    <row r="28" spans="1:39" hidden="1" x14ac:dyDescent="0.2">
      <c r="A28" s="7"/>
      <c r="B28" s="18" t="s">
        <v>13</v>
      </c>
      <c r="C28" s="24" t="s">
        <v>376</v>
      </c>
      <c r="D28" s="11">
        <v>0</v>
      </c>
      <c r="E28" s="11">
        <v>0</v>
      </c>
      <c r="F28" s="11">
        <v>0</v>
      </c>
      <c r="G28" s="11">
        <v>0</v>
      </c>
      <c r="H28" s="11">
        <v>0</v>
      </c>
      <c r="I28" s="11">
        <v>0</v>
      </c>
      <c r="J28" s="11"/>
      <c r="K28" s="11"/>
      <c r="L28" s="11"/>
      <c r="M28" s="11"/>
      <c r="N28" s="11" t="s">
        <v>46</v>
      </c>
      <c r="O28" s="11"/>
      <c r="P28" s="11"/>
      <c r="Q28" s="11"/>
      <c r="R28" s="12"/>
      <c r="S28" s="11">
        <v>94</v>
      </c>
      <c r="T28" s="11"/>
      <c r="U28" s="11"/>
      <c r="V28" s="11" t="s">
        <v>46</v>
      </c>
      <c r="W28" s="11" t="s">
        <v>46</v>
      </c>
      <c r="X28" s="11" t="s">
        <v>46</v>
      </c>
      <c r="Y28" s="11" t="s">
        <v>46</v>
      </c>
      <c r="Z28" s="11" t="s">
        <v>46</v>
      </c>
      <c r="AA28" s="11" t="s">
        <v>46</v>
      </c>
      <c r="AB28" s="11" t="s">
        <v>46</v>
      </c>
      <c r="AC28" s="11"/>
      <c r="AD28" s="11"/>
      <c r="AE28" s="11"/>
      <c r="AF28" s="11"/>
      <c r="AG28" s="11"/>
      <c r="AH28" s="11" t="s">
        <v>46</v>
      </c>
      <c r="AI28" s="11"/>
      <c r="AJ28" s="11"/>
      <c r="AK28" s="11">
        <v>0</v>
      </c>
      <c r="AL28" s="12">
        <v>0</v>
      </c>
      <c r="AM28" s="11" t="s">
        <v>46</v>
      </c>
    </row>
    <row r="29" spans="1:39" s="25" customFormat="1" ht="38.25" hidden="1" x14ac:dyDescent="0.2">
      <c r="A29" s="7"/>
      <c r="B29" s="18" t="s">
        <v>20</v>
      </c>
      <c r="C29" s="11"/>
      <c r="D29" s="11" t="s">
        <v>14</v>
      </c>
      <c r="E29" s="11" t="s">
        <v>14</v>
      </c>
      <c r="F29" s="11" t="s">
        <v>14</v>
      </c>
      <c r="G29" s="11" t="s">
        <v>14</v>
      </c>
      <c r="H29" s="11" t="s">
        <v>14</v>
      </c>
      <c r="I29" s="11" t="s">
        <v>14</v>
      </c>
      <c r="J29" s="11" t="s">
        <v>14</v>
      </c>
      <c r="K29" s="11" t="s">
        <v>14</v>
      </c>
      <c r="L29" s="11" t="s">
        <v>14</v>
      </c>
      <c r="M29" s="11" t="s">
        <v>14</v>
      </c>
      <c r="N29" s="11" t="s">
        <v>14</v>
      </c>
      <c r="O29" s="11" t="s">
        <v>146</v>
      </c>
      <c r="P29" s="11" t="s">
        <v>14</v>
      </c>
      <c r="Q29" s="11" t="s">
        <v>14</v>
      </c>
      <c r="R29" s="12" t="s">
        <v>14</v>
      </c>
      <c r="S29" s="11" t="s">
        <v>14</v>
      </c>
      <c r="T29" s="11" t="s">
        <v>14</v>
      </c>
      <c r="U29" s="11" t="s">
        <v>14</v>
      </c>
      <c r="V29" s="11" t="s">
        <v>14</v>
      </c>
      <c r="W29" s="11" t="s">
        <v>14</v>
      </c>
      <c r="X29" s="11" t="s">
        <v>14</v>
      </c>
      <c r="Y29" s="11" t="s">
        <v>14</v>
      </c>
      <c r="Z29" s="11" t="s">
        <v>14</v>
      </c>
      <c r="AA29" s="11" t="s">
        <v>14</v>
      </c>
      <c r="AB29" s="11" t="s">
        <v>14</v>
      </c>
      <c r="AC29" s="11" t="s">
        <v>14</v>
      </c>
      <c r="AD29" s="11" t="s">
        <v>14</v>
      </c>
      <c r="AE29" s="11" t="s">
        <v>14</v>
      </c>
      <c r="AF29" s="11" t="s">
        <v>14</v>
      </c>
      <c r="AG29" s="11" t="s">
        <v>14</v>
      </c>
      <c r="AH29" s="11" t="s">
        <v>14</v>
      </c>
      <c r="AI29" s="11" t="s">
        <v>14</v>
      </c>
      <c r="AJ29" s="11" t="s">
        <v>14</v>
      </c>
      <c r="AK29" s="11" t="s">
        <v>14</v>
      </c>
      <c r="AL29" s="11" t="s">
        <v>14</v>
      </c>
      <c r="AM29" s="11" t="s">
        <v>14</v>
      </c>
    </row>
    <row r="30" spans="1:39" s="26" customFormat="1" hidden="1" x14ac:dyDescent="0.2">
      <c r="A30" s="7"/>
      <c r="B30" s="18" t="s">
        <v>13</v>
      </c>
      <c r="C30" s="24" t="s">
        <v>376</v>
      </c>
      <c r="D30" s="11">
        <v>100</v>
      </c>
      <c r="E30" s="11">
        <v>100</v>
      </c>
      <c r="F30" s="11">
        <v>100</v>
      </c>
      <c r="G30" s="11">
        <v>100</v>
      </c>
      <c r="H30" s="11">
        <v>100</v>
      </c>
      <c r="I30" s="11">
        <v>0</v>
      </c>
      <c r="J30" s="11">
        <v>9.9700000000000006</v>
      </c>
      <c r="K30" s="11">
        <v>100</v>
      </c>
      <c r="L30" s="11"/>
      <c r="M30" s="11"/>
      <c r="N30" s="11">
        <v>14.4</v>
      </c>
      <c r="O30" s="11">
        <v>100</v>
      </c>
      <c r="P30" s="11">
        <v>0</v>
      </c>
      <c r="Q30" s="11">
        <v>48</v>
      </c>
      <c r="R30" s="12">
        <v>37.700000000000003</v>
      </c>
      <c r="S30" s="11">
        <v>3</v>
      </c>
      <c r="T30" s="11">
        <v>100</v>
      </c>
      <c r="U30" s="11"/>
      <c r="V30" s="11">
        <v>0</v>
      </c>
      <c r="W30" s="11">
        <v>0</v>
      </c>
      <c r="X30" s="11">
        <v>59</v>
      </c>
      <c r="Y30" s="11" t="s">
        <v>46</v>
      </c>
      <c r="Z30" s="11">
        <v>0.1</v>
      </c>
      <c r="AA30" s="11">
        <v>0</v>
      </c>
      <c r="AB30" s="11">
        <v>0</v>
      </c>
      <c r="AC30" s="11">
        <v>100</v>
      </c>
      <c r="AD30" s="11">
        <v>100</v>
      </c>
      <c r="AE30" s="23">
        <v>56</v>
      </c>
      <c r="AF30" s="23">
        <v>100</v>
      </c>
      <c r="AG30" s="11"/>
      <c r="AH30" s="11" t="s">
        <v>46</v>
      </c>
      <c r="AI30" s="11"/>
      <c r="AJ30" s="11">
        <v>100</v>
      </c>
      <c r="AK30" s="12">
        <v>63.16</v>
      </c>
      <c r="AL30" s="12">
        <f>ROUND(AL24*100/AL20,0)</f>
        <v>19</v>
      </c>
      <c r="AM30" s="11" t="s">
        <v>366</v>
      </c>
    </row>
    <row r="31" spans="1:39" s="25" customFormat="1" hidden="1" x14ac:dyDescent="0.2">
      <c r="A31" s="7"/>
      <c r="B31" s="18" t="s">
        <v>20</v>
      </c>
      <c r="C31" s="11"/>
      <c r="D31" s="11" t="s">
        <v>15</v>
      </c>
      <c r="E31" s="11" t="s">
        <v>15</v>
      </c>
      <c r="F31" s="11" t="s">
        <v>15</v>
      </c>
      <c r="G31" s="11" t="s">
        <v>15</v>
      </c>
      <c r="H31" s="11" t="s">
        <v>15</v>
      </c>
      <c r="I31" s="11" t="s">
        <v>15</v>
      </c>
      <c r="J31" s="11" t="s">
        <v>15</v>
      </c>
      <c r="K31" s="11" t="s">
        <v>15</v>
      </c>
      <c r="L31" s="11" t="s">
        <v>15</v>
      </c>
      <c r="M31" s="11" t="s">
        <v>15</v>
      </c>
      <c r="N31" s="11" t="s">
        <v>15</v>
      </c>
      <c r="O31" s="11" t="s">
        <v>15</v>
      </c>
      <c r="P31" s="11" t="s">
        <v>15</v>
      </c>
      <c r="Q31" s="11" t="s">
        <v>15</v>
      </c>
      <c r="R31" s="12" t="s">
        <v>15</v>
      </c>
      <c r="S31" s="11" t="s">
        <v>15</v>
      </c>
      <c r="T31" s="11" t="s">
        <v>15</v>
      </c>
      <c r="U31" s="11" t="s">
        <v>15</v>
      </c>
      <c r="V31" s="11" t="s">
        <v>15</v>
      </c>
      <c r="W31" s="11" t="s">
        <v>15</v>
      </c>
      <c r="X31" s="11" t="s">
        <v>15</v>
      </c>
      <c r="Y31" s="11" t="s">
        <v>15</v>
      </c>
      <c r="Z31" s="11" t="s">
        <v>15</v>
      </c>
      <c r="AA31" s="11" t="s">
        <v>15</v>
      </c>
      <c r="AB31" s="11" t="s">
        <v>15</v>
      </c>
      <c r="AC31" s="11" t="s">
        <v>15</v>
      </c>
      <c r="AD31" s="11" t="s">
        <v>15</v>
      </c>
      <c r="AE31" s="11" t="s">
        <v>15</v>
      </c>
      <c r="AF31" s="11" t="s">
        <v>15</v>
      </c>
      <c r="AG31" s="11" t="s">
        <v>15</v>
      </c>
      <c r="AH31" s="11" t="s">
        <v>15</v>
      </c>
      <c r="AI31" s="11" t="s">
        <v>15</v>
      </c>
      <c r="AJ31" s="11" t="s">
        <v>15</v>
      </c>
      <c r="AK31" s="11" t="s">
        <v>15</v>
      </c>
      <c r="AL31" s="11" t="s">
        <v>15</v>
      </c>
      <c r="AM31" s="11" t="s">
        <v>15</v>
      </c>
    </row>
    <row r="32" spans="1:39" s="26" customFormat="1" hidden="1" x14ac:dyDescent="0.2">
      <c r="A32" s="7"/>
      <c r="B32" s="18" t="s">
        <v>13</v>
      </c>
      <c r="C32" s="24" t="s">
        <v>376</v>
      </c>
      <c r="D32" s="11">
        <v>0</v>
      </c>
      <c r="E32" s="11">
        <v>0</v>
      </c>
      <c r="F32" s="11">
        <v>0</v>
      </c>
      <c r="G32" s="11">
        <v>0</v>
      </c>
      <c r="H32" s="11">
        <v>0</v>
      </c>
      <c r="I32" s="11">
        <v>2</v>
      </c>
      <c r="J32" s="11"/>
      <c r="K32" s="11"/>
      <c r="L32" s="11"/>
      <c r="M32" s="11"/>
      <c r="N32" s="11" t="s">
        <v>46</v>
      </c>
      <c r="O32" s="11"/>
      <c r="P32" s="11"/>
      <c r="Q32" s="11"/>
      <c r="R32" s="12"/>
      <c r="S32" s="11">
        <v>3</v>
      </c>
      <c r="T32" s="11"/>
      <c r="U32" s="11"/>
      <c r="V32" s="11" t="s">
        <v>46</v>
      </c>
      <c r="W32" s="11" t="s">
        <v>46</v>
      </c>
      <c r="X32" s="11" t="s">
        <v>46</v>
      </c>
      <c r="Y32" s="11" t="s">
        <v>46</v>
      </c>
      <c r="Z32" s="11" t="s">
        <v>46</v>
      </c>
      <c r="AA32" s="11" t="s">
        <v>46</v>
      </c>
      <c r="AB32" s="11" t="s">
        <v>46</v>
      </c>
      <c r="AC32" s="11"/>
      <c r="AD32" s="11"/>
      <c r="AE32" s="11"/>
      <c r="AF32" s="11"/>
      <c r="AG32" s="11">
        <v>100</v>
      </c>
      <c r="AH32" s="11" t="s">
        <v>46</v>
      </c>
      <c r="AI32" s="11"/>
      <c r="AJ32" s="11"/>
      <c r="AK32" s="11">
        <v>0</v>
      </c>
      <c r="AL32" s="12">
        <v>0</v>
      </c>
      <c r="AM32" s="11" t="s">
        <v>46</v>
      </c>
    </row>
    <row r="33" spans="1:39" s="25" customFormat="1" hidden="1" x14ac:dyDescent="0.2">
      <c r="A33" s="9"/>
      <c r="B33" s="18" t="s">
        <v>20</v>
      </c>
      <c r="C33" s="24"/>
      <c r="D33" s="11" t="s">
        <v>16</v>
      </c>
      <c r="E33" s="11" t="s">
        <v>16</v>
      </c>
      <c r="F33" s="11" t="s">
        <v>16</v>
      </c>
      <c r="G33" s="11" t="s">
        <v>16</v>
      </c>
      <c r="H33" s="11" t="s">
        <v>16</v>
      </c>
      <c r="I33" s="11" t="s">
        <v>16</v>
      </c>
      <c r="J33" s="11" t="s">
        <v>16</v>
      </c>
      <c r="K33" s="11" t="s">
        <v>16</v>
      </c>
      <c r="L33" s="11" t="s">
        <v>16</v>
      </c>
      <c r="M33" s="11" t="s">
        <v>16</v>
      </c>
      <c r="N33" s="11" t="s">
        <v>16</v>
      </c>
      <c r="O33" s="11" t="s">
        <v>16</v>
      </c>
      <c r="P33" s="11" t="s">
        <v>16</v>
      </c>
      <c r="Q33" s="11" t="s">
        <v>16</v>
      </c>
      <c r="R33" s="12" t="s">
        <v>16</v>
      </c>
      <c r="S33" s="11" t="s">
        <v>16</v>
      </c>
      <c r="T33" s="11" t="s">
        <v>16</v>
      </c>
      <c r="U33" s="11" t="s">
        <v>16</v>
      </c>
      <c r="V33" s="11" t="s">
        <v>16</v>
      </c>
      <c r="W33" s="11" t="s">
        <v>16</v>
      </c>
      <c r="X33" s="11" t="s">
        <v>16</v>
      </c>
      <c r="Y33" s="11" t="s">
        <v>16</v>
      </c>
      <c r="Z33" s="11" t="s">
        <v>16</v>
      </c>
      <c r="AA33" s="11" t="s">
        <v>16</v>
      </c>
      <c r="AB33" s="11" t="s">
        <v>16</v>
      </c>
      <c r="AC33" s="11" t="s">
        <v>16</v>
      </c>
      <c r="AD33" s="11" t="s">
        <v>16</v>
      </c>
      <c r="AE33" s="11" t="s">
        <v>16</v>
      </c>
      <c r="AF33" s="11" t="s">
        <v>16</v>
      </c>
      <c r="AG33" s="11" t="s">
        <v>16</v>
      </c>
      <c r="AH33" s="11" t="s">
        <v>16</v>
      </c>
      <c r="AI33" s="11" t="s">
        <v>16</v>
      </c>
      <c r="AJ33" s="11" t="s">
        <v>16</v>
      </c>
      <c r="AK33" s="11" t="s">
        <v>16</v>
      </c>
      <c r="AL33" s="11" t="s">
        <v>16</v>
      </c>
      <c r="AM33" s="11" t="s">
        <v>16</v>
      </c>
    </row>
    <row r="34" spans="1:39" s="26" customFormat="1" hidden="1" x14ac:dyDescent="0.2">
      <c r="A34" s="9"/>
      <c r="B34" s="18" t="s">
        <v>13</v>
      </c>
      <c r="C34" s="24" t="s">
        <v>376</v>
      </c>
      <c r="D34" s="11">
        <v>0</v>
      </c>
      <c r="E34" s="11">
        <v>0</v>
      </c>
      <c r="F34" s="11">
        <v>0</v>
      </c>
      <c r="G34" s="11">
        <v>0</v>
      </c>
      <c r="H34" s="11">
        <v>0</v>
      </c>
      <c r="I34" s="11">
        <v>0</v>
      </c>
      <c r="J34" s="11"/>
      <c r="K34" s="11"/>
      <c r="L34" s="11"/>
      <c r="M34" s="11"/>
      <c r="N34" s="11" t="s">
        <v>46</v>
      </c>
      <c r="O34" s="11"/>
      <c r="P34" s="11"/>
      <c r="Q34" s="11"/>
      <c r="R34" s="12"/>
      <c r="S34" s="11"/>
      <c r="T34" s="11"/>
      <c r="U34" s="11"/>
      <c r="V34" s="11" t="s">
        <v>46</v>
      </c>
      <c r="W34" s="11" t="s">
        <v>46</v>
      </c>
      <c r="X34" s="11" t="s">
        <v>46</v>
      </c>
      <c r="Y34" s="11" t="s">
        <v>46</v>
      </c>
      <c r="Z34" s="11" t="s">
        <v>46</v>
      </c>
      <c r="AA34" s="11" t="s">
        <v>46</v>
      </c>
      <c r="AB34" s="11" t="s">
        <v>46</v>
      </c>
      <c r="AC34" s="11"/>
      <c r="AD34" s="11"/>
      <c r="AE34" s="11"/>
      <c r="AF34" s="11"/>
      <c r="AG34" s="11"/>
      <c r="AH34" s="11" t="s">
        <v>46</v>
      </c>
      <c r="AI34" s="11"/>
      <c r="AJ34" s="11"/>
      <c r="AK34" s="11">
        <v>0</v>
      </c>
      <c r="AL34" s="12">
        <v>0</v>
      </c>
      <c r="AM34" s="11" t="s">
        <v>46</v>
      </c>
    </row>
    <row r="35" spans="1:39" s="25" customFormat="1" hidden="1" x14ac:dyDescent="0.2">
      <c r="A35" s="9"/>
      <c r="B35" s="18" t="s">
        <v>20</v>
      </c>
      <c r="C35" s="24"/>
      <c r="D35" s="11" t="s">
        <v>45</v>
      </c>
      <c r="E35" s="11" t="s">
        <v>45</v>
      </c>
      <c r="F35" s="11" t="s">
        <v>45</v>
      </c>
      <c r="G35" s="11" t="s">
        <v>45</v>
      </c>
      <c r="H35" s="11" t="s">
        <v>45</v>
      </c>
      <c r="I35" s="11" t="s">
        <v>45</v>
      </c>
      <c r="J35" s="11" t="s">
        <v>45</v>
      </c>
      <c r="K35" s="11" t="s">
        <v>45</v>
      </c>
      <c r="L35" s="11" t="s">
        <v>45</v>
      </c>
      <c r="M35" s="11" t="s">
        <v>45</v>
      </c>
      <c r="N35" s="11" t="s">
        <v>45</v>
      </c>
      <c r="O35" s="11" t="s">
        <v>45</v>
      </c>
      <c r="P35" s="11" t="s">
        <v>45</v>
      </c>
      <c r="Q35" s="11" t="s">
        <v>45</v>
      </c>
      <c r="R35" s="12" t="s">
        <v>45</v>
      </c>
      <c r="S35" s="11" t="s">
        <v>45</v>
      </c>
      <c r="T35" s="11" t="s">
        <v>45</v>
      </c>
      <c r="U35" s="11" t="s">
        <v>45</v>
      </c>
      <c r="V35" s="11" t="s">
        <v>45</v>
      </c>
      <c r="W35" s="11" t="s">
        <v>45</v>
      </c>
      <c r="X35" s="11" t="s">
        <v>45</v>
      </c>
      <c r="Y35" s="11" t="s">
        <v>45</v>
      </c>
      <c r="Z35" s="11" t="s">
        <v>45</v>
      </c>
      <c r="AA35" s="11" t="s">
        <v>45</v>
      </c>
      <c r="AB35" s="11" t="s">
        <v>45</v>
      </c>
      <c r="AC35" s="11" t="s">
        <v>45</v>
      </c>
      <c r="AD35" s="11" t="s">
        <v>45</v>
      </c>
      <c r="AE35" s="11" t="s">
        <v>45</v>
      </c>
      <c r="AF35" s="11" t="s">
        <v>45</v>
      </c>
      <c r="AG35" s="11" t="s">
        <v>45</v>
      </c>
      <c r="AH35" s="11" t="s">
        <v>45</v>
      </c>
      <c r="AI35" s="11" t="s">
        <v>45</v>
      </c>
      <c r="AJ35" s="11" t="s">
        <v>45</v>
      </c>
      <c r="AK35" s="11" t="s">
        <v>45</v>
      </c>
      <c r="AL35" s="11" t="s">
        <v>45</v>
      </c>
      <c r="AM35" s="11" t="s">
        <v>45</v>
      </c>
    </row>
    <row r="36" spans="1:39" s="26" customFormat="1" hidden="1" x14ac:dyDescent="0.2">
      <c r="A36" s="9"/>
      <c r="B36" s="18" t="s">
        <v>13</v>
      </c>
      <c r="C36" s="24" t="s">
        <v>376</v>
      </c>
      <c r="D36" s="11">
        <v>0</v>
      </c>
      <c r="E36" s="11">
        <v>0</v>
      </c>
      <c r="F36" s="11">
        <v>0</v>
      </c>
      <c r="G36" s="11">
        <v>0</v>
      </c>
      <c r="H36" s="11">
        <v>0</v>
      </c>
      <c r="I36" s="11">
        <v>0</v>
      </c>
      <c r="J36" s="11"/>
      <c r="K36" s="11"/>
      <c r="L36" s="11"/>
      <c r="M36" s="11"/>
      <c r="N36" s="11" t="s">
        <v>46</v>
      </c>
      <c r="O36" s="11"/>
      <c r="P36" s="11"/>
      <c r="Q36" s="11"/>
      <c r="R36" s="12"/>
      <c r="S36" s="11"/>
      <c r="T36" s="11"/>
      <c r="U36" s="11"/>
      <c r="V36" s="11" t="s">
        <v>46</v>
      </c>
      <c r="W36" s="11" t="s">
        <v>46</v>
      </c>
      <c r="X36" s="11" t="s">
        <v>46</v>
      </c>
      <c r="Y36" s="11" t="s">
        <v>46</v>
      </c>
      <c r="Z36" s="11" t="s">
        <v>46</v>
      </c>
      <c r="AA36" s="11" t="s">
        <v>46</v>
      </c>
      <c r="AB36" s="11" t="s">
        <v>46</v>
      </c>
      <c r="AC36" s="11"/>
      <c r="AD36" s="11"/>
      <c r="AE36" s="11"/>
      <c r="AF36" s="11"/>
      <c r="AG36" s="11"/>
      <c r="AH36" s="11" t="s">
        <v>46</v>
      </c>
      <c r="AI36" s="11"/>
      <c r="AJ36" s="11"/>
      <c r="AK36" s="11">
        <v>0</v>
      </c>
      <c r="AL36" s="12">
        <v>0</v>
      </c>
      <c r="AM36" s="11" t="s">
        <v>46</v>
      </c>
    </row>
    <row r="37" spans="1:39" s="25" customFormat="1" hidden="1" x14ac:dyDescent="0.2">
      <c r="A37" s="9"/>
      <c r="B37" s="18" t="s">
        <v>20</v>
      </c>
      <c r="C37" s="24"/>
      <c r="D37" s="11" t="s">
        <v>17</v>
      </c>
      <c r="E37" s="11" t="s">
        <v>17</v>
      </c>
      <c r="F37" s="11" t="s">
        <v>17</v>
      </c>
      <c r="G37" s="11" t="s">
        <v>17</v>
      </c>
      <c r="H37" s="11" t="s">
        <v>17</v>
      </c>
      <c r="I37" s="11" t="s">
        <v>17</v>
      </c>
      <c r="J37" s="11" t="s">
        <v>17</v>
      </c>
      <c r="K37" s="11" t="s">
        <v>17</v>
      </c>
      <c r="L37" s="11" t="s">
        <v>17</v>
      </c>
      <c r="M37" s="11" t="s">
        <v>17</v>
      </c>
      <c r="N37" s="11" t="s">
        <v>17</v>
      </c>
      <c r="O37" s="11" t="s">
        <v>17</v>
      </c>
      <c r="P37" s="11" t="s">
        <v>17</v>
      </c>
      <c r="Q37" s="11" t="s">
        <v>17</v>
      </c>
      <c r="R37" s="12" t="s">
        <v>17</v>
      </c>
      <c r="S37" s="11" t="s">
        <v>17</v>
      </c>
      <c r="T37" s="11" t="s">
        <v>17</v>
      </c>
      <c r="U37" s="11" t="s">
        <v>17</v>
      </c>
      <c r="V37" s="11" t="s">
        <v>17</v>
      </c>
      <c r="W37" s="11" t="s">
        <v>17</v>
      </c>
      <c r="X37" s="11" t="s">
        <v>17</v>
      </c>
      <c r="Y37" s="11" t="s">
        <v>17</v>
      </c>
      <c r="Z37" s="11" t="s">
        <v>17</v>
      </c>
      <c r="AA37" s="11" t="s">
        <v>17</v>
      </c>
      <c r="AB37" s="11" t="s">
        <v>17</v>
      </c>
      <c r="AC37" s="11" t="s">
        <v>17</v>
      </c>
      <c r="AD37" s="11" t="s">
        <v>17</v>
      </c>
      <c r="AE37" s="11" t="s">
        <v>17</v>
      </c>
      <c r="AF37" s="11" t="s">
        <v>17</v>
      </c>
      <c r="AG37" s="11" t="s">
        <v>17</v>
      </c>
      <c r="AH37" s="11" t="s">
        <v>17</v>
      </c>
      <c r="AI37" s="11" t="s">
        <v>17</v>
      </c>
      <c r="AJ37" s="11" t="s">
        <v>17</v>
      </c>
      <c r="AK37" s="11" t="s">
        <v>17</v>
      </c>
      <c r="AL37" s="11" t="s">
        <v>17</v>
      </c>
      <c r="AM37" s="11" t="s">
        <v>17</v>
      </c>
    </row>
    <row r="38" spans="1:39" s="26" customFormat="1" hidden="1" x14ac:dyDescent="0.2">
      <c r="A38" s="9"/>
      <c r="B38" s="18" t="s">
        <v>13</v>
      </c>
      <c r="C38" s="24" t="s">
        <v>376</v>
      </c>
      <c r="D38" s="11">
        <v>0</v>
      </c>
      <c r="E38" s="11">
        <v>0</v>
      </c>
      <c r="F38" s="11">
        <v>0</v>
      </c>
      <c r="G38" s="11">
        <v>0</v>
      </c>
      <c r="H38" s="11">
        <v>0</v>
      </c>
      <c r="I38" s="11">
        <v>0</v>
      </c>
      <c r="J38" s="11"/>
      <c r="K38" s="11"/>
      <c r="L38" s="11"/>
      <c r="M38" s="11"/>
      <c r="N38" s="11" t="s">
        <v>46</v>
      </c>
      <c r="O38" s="11"/>
      <c r="P38" s="11"/>
      <c r="Q38" s="11"/>
      <c r="R38" s="12"/>
      <c r="S38" s="11"/>
      <c r="T38" s="11"/>
      <c r="U38" s="11">
        <v>100</v>
      </c>
      <c r="V38" s="11" t="s">
        <v>46</v>
      </c>
      <c r="W38" s="11" t="s">
        <v>46</v>
      </c>
      <c r="X38" s="11" t="s">
        <v>46</v>
      </c>
      <c r="Y38" s="11" t="s">
        <v>46</v>
      </c>
      <c r="Z38" s="11" t="s">
        <v>46</v>
      </c>
      <c r="AA38" s="11" t="s">
        <v>46</v>
      </c>
      <c r="AB38" s="11" t="s">
        <v>46</v>
      </c>
      <c r="AC38" s="11"/>
      <c r="AD38" s="11"/>
      <c r="AE38" s="11"/>
      <c r="AF38" s="11"/>
      <c r="AG38" s="11"/>
      <c r="AH38" s="11">
        <v>100</v>
      </c>
      <c r="AI38" s="11">
        <v>100</v>
      </c>
      <c r="AJ38" s="11"/>
      <c r="AK38" s="11">
        <v>0</v>
      </c>
      <c r="AL38" s="12">
        <v>0</v>
      </c>
      <c r="AM38" s="11" t="s">
        <v>46</v>
      </c>
    </row>
    <row r="39" spans="1:39" ht="38.25" hidden="1" x14ac:dyDescent="0.2">
      <c r="A39" s="7">
        <v>10</v>
      </c>
      <c r="B39" s="17" t="s">
        <v>168</v>
      </c>
      <c r="C39" s="11"/>
      <c r="D39" s="11"/>
      <c r="E39" s="11"/>
      <c r="F39" s="11"/>
      <c r="G39" s="11"/>
      <c r="H39" s="11"/>
      <c r="I39" s="11" t="s">
        <v>79</v>
      </c>
      <c r="J39" s="11"/>
      <c r="K39" s="11"/>
      <c r="L39" s="11"/>
      <c r="M39" s="11" t="s">
        <v>122</v>
      </c>
      <c r="N39" s="11"/>
      <c r="O39" s="11"/>
      <c r="P39" s="11" t="s">
        <v>122</v>
      </c>
      <c r="Q39" s="12" t="s">
        <v>178</v>
      </c>
      <c r="R39" s="12" t="s">
        <v>178</v>
      </c>
      <c r="S39" s="12"/>
      <c r="T39" s="11" t="s">
        <v>208</v>
      </c>
      <c r="U39" s="11"/>
      <c r="V39" s="11"/>
      <c r="W39" s="11"/>
      <c r="X39" s="11"/>
      <c r="Y39" s="11"/>
      <c r="Z39" s="11"/>
      <c r="AA39" s="11"/>
      <c r="AB39" s="11"/>
      <c r="AC39" s="11"/>
      <c r="AD39" s="11"/>
      <c r="AE39" s="11"/>
      <c r="AF39" s="11"/>
      <c r="AG39" s="11"/>
      <c r="AH39" s="11"/>
      <c r="AI39" s="11"/>
      <c r="AJ39" s="11"/>
      <c r="AK39" s="12" t="s">
        <v>178</v>
      </c>
      <c r="AL39" s="12"/>
      <c r="AM39" s="12"/>
    </row>
    <row r="40" spans="1:39" s="5" customFormat="1" ht="38.25" hidden="1" x14ac:dyDescent="0.2">
      <c r="A40" s="9"/>
      <c r="B40" s="18" t="s">
        <v>18</v>
      </c>
      <c r="C40" s="11"/>
      <c r="D40" s="11" t="s">
        <v>46</v>
      </c>
      <c r="E40" s="11" t="s">
        <v>46</v>
      </c>
      <c r="F40" s="11" t="s">
        <v>46</v>
      </c>
      <c r="G40" s="11" t="s">
        <v>46</v>
      </c>
      <c r="H40" s="11" t="s">
        <v>46</v>
      </c>
      <c r="I40" s="11" t="s">
        <v>46</v>
      </c>
      <c r="J40" s="11" t="s">
        <v>92</v>
      </c>
      <c r="K40" s="11"/>
      <c r="L40" s="11" t="s">
        <v>46</v>
      </c>
      <c r="M40" s="11" t="s">
        <v>46</v>
      </c>
      <c r="N40" s="11"/>
      <c r="O40" s="11"/>
      <c r="P40" s="11"/>
      <c r="Q40" s="11"/>
      <c r="R40" s="11"/>
      <c r="S40" s="11"/>
      <c r="T40" s="11" t="s">
        <v>209</v>
      </c>
      <c r="U40" s="11" t="s">
        <v>224</v>
      </c>
      <c r="V40" s="11" t="s">
        <v>236</v>
      </c>
      <c r="W40" s="11" t="s">
        <v>236</v>
      </c>
      <c r="X40" s="11" t="s">
        <v>236</v>
      </c>
      <c r="Y40" s="11" t="s">
        <v>251</v>
      </c>
      <c r="Z40" s="11" t="s">
        <v>253</v>
      </c>
      <c r="AA40" s="11" t="s">
        <v>253</v>
      </c>
      <c r="AB40" s="11"/>
      <c r="AC40" s="11"/>
      <c r="AD40" s="11"/>
      <c r="AE40" s="11" t="s">
        <v>282</v>
      </c>
      <c r="AF40" s="11" t="s">
        <v>46</v>
      </c>
      <c r="AG40" s="11" t="s">
        <v>304</v>
      </c>
      <c r="AH40" s="11"/>
      <c r="AI40" s="11"/>
      <c r="AJ40" s="11"/>
      <c r="AK40" s="11" t="s">
        <v>46</v>
      </c>
      <c r="AL40" s="11" t="s">
        <v>46</v>
      </c>
      <c r="AM40" s="11" t="s">
        <v>367</v>
      </c>
    </row>
    <row r="41" spans="1:39" s="5" customFormat="1" ht="63.75" hidden="1" x14ac:dyDescent="0.2">
      <c r="A41" s="9"/>
      <c r="B41" s="18" t="s">
        <v>19</v>
      </c>
      <c r="C41" s="11"/>
      <c r="D41" s="11" t="s">
        <v>46</v>
      </c>
      <c r="E41" s="11" t="s">
        <v>46</v>
      </c>
      <c r="F41" s="11" t="s">
        <v>46</v>
      </c>
      <c r="G41" s="11" t="s">
        <v>46</v>
      </c>
      <c r="H41" s="11" t="s">
        <v>46</v>
      </c>
      <c r="I41" s="11" t="s">
        <v>46</v>
      </c>
      <c r="J41" s="11" t="s">
        <v>93</v>
      </c>
      <c r="K41" s="11"/>
      <c r="L41" s="11" t="s">
        <v>46</v>
      </c>
      <c r="M41" s="11" t="s">
        <v>46</v>
      </c>
      <c r="N41" s="11"/>
      <c r="O41" s="11"/>
      <c r="P41" s="11"/>
      <c r="Q41" s="11"/>
      <c r="R41" s="11"/>
      <c r="S41" s="11"/>
      <c r="T41" s="11" t="s">
        <v>210</v>
      </c>
      <c r="U41" s="11" t="s">
        <v>225</v>
      </c>
      <c r="V41" s="11"/>
      <c r="W41" s="11"/>
      <c r="X41" s="11"/>
      <c r="Y41" s="11"/>
      <c r="Z41" s="11"/>
      <c r="AA41" s="11"/>
      <c r="AB41" s="11"/>
      <c r="AC41" s="11"/>
      <c r="AD41" s="11"/>
      <c r="AE41" s="11" t="s">
        <v>283</v>
      </c>
      <c r="AF41" s="11" t="s">
        <v>46</v>
      </c>
      <c r="AG41" s="11" t="s">
        <v>305</v>
      </c>
      <c r="AH41" s="11"/>
      <c r="AI41" s="11"/>
      <c r="AJ41" s="11"/>
      <c r="AK41" s="11" t="s">
        <v>46</v>
      </c>
      <c r="AL41" s="11" t="s">
        <v>46</v>
      </c>
      <c r="AM41" s="11" t="s">
        <v>368</v>
      </c>
    </row>
    <row r="42" spans="1:39" s="5" customFormat="1" ht="25.5" hidden="1" x14ac:dyDescent="0.2">
      <c r="A42" s="9"/>
      <c r="B42" s="18" t="s">
        <v>32</v>
      </c>
      <c r="C42" s="11" t="s">
        <v>373</v>
      </c>
      <c r="D42" s="11" t="s">
        <v>46</v>
      </c>
      <c r="E42" s="11" t="s">
        <v>46</v>
      </c>
      <c r="F42" s="11" t="s">
        <v>46</v>
      </c>
      <c r="G42" s="11" t="s">
        <v>46</v>
      </c>
      <c r="H42" s="11" t="s">
        <v>46</v>
      </c>
      <c r="I42" s="11" t="s">
        <v>46</v>
      </c>
      <c r="J42" s="11">
        <v>3.41</v>
      </c>
      <c r="K42" s="11"/>
      <c r="L42" s="11" t="s">
        <v>46</v>
      </c>
      <c r="M42" s="11" t="s">
        <v>46</v>
      </c>
      <c r="N42" s="11"/>
      <c r="O42" s="11"/>
      <c r="P42" s="11"/>
      <c r="Q42" s="11"/>
      <c r="R42" s="11"/>
      <c r="S42" s="11"/>
      <c r="T42" s="11"/>
      <c r="U42" s="11">
        <f>362.5+121.121</f>
        <v>483.62099999999998</v>
      </c>
      <c r="V42" s="11"/>
      <c r="W42" s="11"/>
      <c r="X42" s="11"/>
      <c r="Y42" s="11"/>
      <c r="Z42" s="11"/>
      <c r="AA42" s="11"/>
      <c r="AB42" s="11">
        <v>0</v>
      </c>
      <c r="AC42" s="11"/>
      <c r="AD42" s="11"/>
      <c r="AE42" s="11">
        <v>30.7</v>
      </c>
      <c r="AF42" s="11" t="s">
        <v>46</v>
      </c>
      <c r="AG42" s="11">
        <v>10.4</v>
      </c>
      <c r="AH42" s="11"/>
      <c r="AI42" s="11"/>
      <c r="AJ42" s="11"/>
      <c r="AK42" s="11" t="s">
        <v>46</v>
      </c>
      <c r="AL42" s="11" t="s">
        <v>46</v>
      </c>
      <c r="AM42" s="11">
        <v>8292</v>
      </c>
    </row>
    <row r="43" spans="1:39" s="5" customFormat="1" ht="25.5" hidden="1" x14ac:dyDescent="0.2">
      <c r="A43" s="9"/>
      <c r="B43" s="18" t="s">
        <v>33</v>
      </c>
      <c r="C43" s="11" t="s">
        <v>375</v>
      </c>
      <c r="D43" s="11" t="s">
        <v>46</v>
      </c>
      <c r="E43" s="11" t="s">
        <v>46</v>
      </c>
      <c r="F43" s="11" t="s">
        <v>46</v>
      </c>
      <c r="G43" s="11" t="s">
        <v>46</v>
      </c>
      <c r="H43" s="11" t="s">
        <v>46</v>
      </c>
      <c r="I43" s="11" t="s">
        <v>46</v>
      </c>
      <c r="J43" s="11" t="s">
        <v>46</v>
      </c>
      <c r="K43" s="11"/>
      <c r="L43" s="11" t="s">
        <v>46</v>
      </c>
      <c r="M43" s="11" t="s">
        <v>46</v>
      </c>
      <c r="N43" s="11"/>
      <c r="O43" s="11"/>
      <c r="P43" s="11"/>
      <c r="Q43" s="11"/>
      <c r="R43" s="11"/>
      <c r="S43" s="11"/>
      <c r="T43" s="11"/>
      <c r="U43" s="11">
        <v>295</v>
      </c>
      <c r="V43" s="11"/>
      <c r="W43" s="11"/>
      <c r="X43" s="11"/>
      <c r="Y43" s="11"/>
      <c r="Z43" s="11"/>
      <c r="AA43" s="11"/>
      <c r="AB43" s="11"/>
      <c r="AC43" s="11"/>
      <c r="AD43" s="11"/>
      <c r="AE43" s="11"/>
      <c r="AF43" s="11" t="s">
        <v>46</v>
      </c>
      <c r="AG43" s="11"/>
      <c r="AH43" s="11"/>
      <c r="AI43" s="11"/>
      <c r="AJ43" s="11"/>
      <c r="AK43" s="11" t="s">
        <v>46</v>
      </c>
      <c r="AL43" s="11" t="s">
        <v>46</v>
      </c>
      <c r="AM43" s="11">
        <v>7538.2</v>
      </c>
    </row>
    <row r="44" spans="1:39" s="5" customFormat="1" ht="25.5" hidden="1" x14ac:dyDescent="0.2">
      <c r="A44" s="27">
        <v>11</v>
      </c>
      <c r="B44" s="17" t="s">
        <v>34</v>
      </c>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row>
    <row r="45" spans="1:39" s="5" customFormat="1" ht="229.5" hidden="1" x14ac:dyDescent="0.2">
      <c r="A45" s="7"/>
      <c r="B45" s="18" t="s">
        <v>35</v>
      </c>
      <c r="C45" s="11"/>
      <c r="D45" s="11" t="s">
        <v>46</v>
      </c>
      <c r="E45" s="11" t="s">
        <v>46</v>
      </c>
      <c r="F45" s="11" t="s">
        <v>46</v>
      </c>
      <c r="G45" s="11" t="s">
        <v>67</v>
      </c>
      <c r="H45" s="11" t="s">
        <v>67</v>
      </c>
      <c r="I45" s="11" t="s">
        <v>21</v>
      </c>
      <c r="J45" s="11" t="s">
        <v>94</v>
      </c>
      <c r="K45" s="11" t="s">
        <v>46</v>
      </c>
      <c r="L45" s="11" t="s">
        <v>46</v>
      </c>
      <c r="M45" s="11" t="s">
        <v>123</v>
      </c>
      <c r="N45" s="11" t="s">
        <v>133</v>
      </c>
      <c r="O45" s="28" t="str">
        <f>[1]Утилизация!$C$51</f>
        <v>Приказ Управления Росприроднадзора по Красноярскому краю от 11.12.2017 г. №1319 "Об утверждении заключения экспертной комиссии государственной экологичексой экспертизы проекта технической документации "Материал золошлаковый, получаемый в результате деятельности АО "Красноярская ТЭЦ-1"</v>
      </c>
      <c r="P45" s="11" t="s">
        <v>160</v>
      </c>
      <c r="Q45" s="11" t="s">
        <v>179</v>
      </c>
      <c r="R45" s="11" t="s">
        <v>190</v>
      </c>
      <c r="S45" s="11" t="s">
        <v>200</v>
      </c>
      <c r="T45" s="11"/>
      <c r="U45" s="11" t="s">
        <v>226</v>
      </c>
      <c r="V45" s="11" t="s">
        <v>237</v>
      </c>
      <c r="W45" s="11" t="s">
        <v>244</v>
      </c>
      <c r="X45" s="11" t="s">
        <v>247</v>
      </c>
      <c r="Y45" s="11" t="s">
        <v>237</v>
      </c>
      <c r="Z45" s="11" t="s">
        <v>254</v>
      </c>
      <c r="AA45" s="11" t="s">
        <v>247</v>
      </c>
      <c r="AB45" s="11" t="s">
        <v>21</v>
      </c>
      <c r="AC45" s="11" t="s">
        <v>269</v>
      </c>
      <c r="AD45" s="11" t="s">
        <v>269</v>
      </c>
      <c r="AE45" s="11" t="s">
        <v>21</v>
      </c>
      <c r="AF45" s="11" t="s">
        <v>293</v>
      </c>
      <c r="AG45" s="11"/>
      <c r="AH45" s="11" t="s">
        <v>46</v>
      </c>
      <c r="AI45" s="11"/>
      <c r="AJ45" s="11" t="s">
        <v>332</v>
      </c>
      <c r="AK45" s="11" t="s">
        <v>346</v>
      </c>
      <c r="AL45" s="11" t="s">
        <v>46</v>
      </c>
      <c r="AM45" s="11" t="s">
        <v>46</v>
      </c>
    </row>
    <row r="46" spans="1:39" s="5" customFormat="1" ht="114.75" x14ac:dyDescent="0.2">
      <c r="A46" s="7"/>
      <c r="B46" s="18" t="s">
        <v>22</v>
      </c>
      <c r="C46" s="11"/>
      <c r="D46" s="11" t="s">
        <v>381</v>
      </c>
      <c r="E46" s="11" t="s">
        <v>382</v>
      </c>
      <c r="F46" s="11" t="s">
        <v>383</v>
      </c>
      <c r="G46" s="11" t="s">
        <v>381</v>
      </c>
      <c r="H46" s="11" t="s">
        <v>381</v>
      </c>
      <c r="I46" s="11" t="s">
        <v>384</v>
      </c>
      <c r="J46" s="11" t="s">
        <v>385</v>
      </c>
      <c r="K46" s="11" t="s">
        <v>386</v>
      </c>
      <c r="L46" s="30" t="s">
        <v>387</v>
      </c>
      <c r="M46" s="11" t="s">
        <v>388</v>
      </c>
      <c r="N46" s="11" t="s">
        <v>388</v>
      </c>
      <c r="O46" s="11" t="s">
        <v>388</v>
      </c>
      <c r="P46" s="11" t="s">
        <v>388</v>
      </c>
      <c r="Q46" s="30" t="s">
        <v>389</v>
      </c>
      <c r="R46" s="11" t="s">
        <v>388</v>
      </c>
      <c r="S46" s="11" t="s">
        <v>390</v>
      </c>
      <c r="T46" s="11" t="s">
        <v>211</v>
      </c>
      <c r="U46" s="11" t="s">
        <v>391</v>
      </c>
      <c r="V46" s="11" t="s">
        <v>392</v>
      </c>
      <c r="W46" s="11" t="s">
        <v>392</v>
      </c>
      <c r="X46" s="11" t="s">
        <v>392</v>
      </c>
      <c r="Y46" s="11" t="s">
        <v>392</v>
      </c>
      <c r="Z46" s="11" t="s">
        <v>392</v>
      </c>
      <c r="AA46" s="11" t="s">
        <v>392</v>
      </c>
      <c r="AB46" s="11" t="s">
        <v>393</v>
      </c>
      <c r="AC46" s="11" t="s">
        <v>394</v>
      </c>
      <c r="AD46" s="11" t="s">
        <v>394</v>
      </c>
      <c r="AE46" s="11" t="s">
        <v>395</v>
      </c>
      <c r="AF46" s="11" t="s">
        <v>396</v>
      </c>
      <c r="AG46" s="11" t="s">
        <v>397</v>
      </c>
      <c r="AH46" s="11" t="s">
        <v>398</v>
      </c>
      <c r="AI46" s="11" t="s">
        <v>399</v>
      </c>
      <c r="AJ46" s="11" t="s">
        <v>400</v>
      </c>
      <c r="AK46" s="12" t="s">
        <v>401</v>
      </c>
      <c r="AL46" s="12" t="s">
        <v>402</v>
      </c>
      <c r="AM46" s="11" t="s">
        <v>403</v>
      </c>
    </row>
    <row r="47" spans="1:39" s="5" customFormat="1" ht="165.75" x14ac:dyDescent="0.2">
      <c r="A47" s="7"/>
      <c r="B47" s="18" t="s">
        <v>36</v>
      </c>
      <c r="C47" s="11"/>
      <c r="D47" s="11" t="s">
        <v>47</v>
      </c>
      <c r="E47" s="11" t="s">
        <v>56</v>
      </c>
      <c r="F47" s="11" t="s">
        <v>61</v>
      </c>
      <c r="G47" s="11" t="s">
        <v>68</v>
      </c>
      <c r="H47" s="11" t="s">
        <v>72</v>
      </c>
      <c r="I47" s="11" t="s">
        <v>80</v>
      </c>
      <c r="J47" s="11" t="s">
        <v>95</v>
      </c>
      <c r="K47" s="11" t="s">
        <v>106</v>
      </c>
      <c r="L47" s="11" t="s">
        <v>113</v>
      </c>
      <c r="M47" s="11" t="s">
        <v>124</v>
      </c>
      <c r="N47" s="11" t="s">
        <v>134</v>
      </c>
      <c r="O47" s="16" t="s">
        <v>147</v>
      </c>
      <c r="P47" s="16" t="s">
        <v>161</v>
      </c>
      <c r="Q47" s="11" t="s">
        <v>180</v>
      </c>
      <c r="R47" s="14" t="s">
        <v>191</v>
      </c>
      <c r="S47" s="11" t="s">
        <v>201</v>
      </c>
      <c r="T47" s="11" t="s">
        <v>212</v>
      </c>
      <c r="U47" s="11" t="s">
        <v>227</v>
      </c>
      <c r="V47" s="11" t="s">
        <v>238</v>
      </c>
      <c r="W47" s="11" t="s">
        <v>238</v>
      </c>
      <c r="X47" s="11" t="s">
        <v>238</v>
      </c>
      <c r="Y47" s="11" t="s">
        <v>252</v>
      </c>
      <c r="Z47" s="11" t="s">
        <v>252</v>
      </c>
      <c r="AA47" s="11" t="s">
        <v>252</v>
      </c>
      <c r="AB47" s="11" t="s">
        <v>261</v>
      </c>
      <c r="AC47" s="11" t="s">
        <v>270</v>
      </c>
      <c r="AD47" s="11" t="s">
        <v>275</v>
      </c>
      <c r="AE47" s="11" t="s">
        <v>284</v>
      </c>
      <c r="AF47" s="11" t="s">
        <v>294</v>
      </c>
      <c r="AG47" s="11" t="s">
        <v>306</v>
      </c>
      <c r="AH47" s="11"/>
      <c r="AI47" s="11" t="s">
        <v>324</v>
      </c>
      <c r="AJ47" s="11" t="s">
        <v>333</v>
      </c>
      <c r="AK47" s="11" t="s">
        <v>347</v>
      </c>
      <c r="AL47" s="11" t="s">
        <v>357</v>
      </c>
      <c r="AM47" s="11" t="s">
        <v>369</v>
      </c>
    </row>
    <row r="48" spans="1:39" s="5" customFormat="1" ht="38.25" x14ac:dyDescent="0.2">
      <c r="A48" s="7">
        <v>12</v>
      </c>
      <c r="B48" s="17" t="s">
        <v>23</v>
      </c>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t="s">
        <v>307</v>
      </c>
      <c r="AH48" s="11" t="s">
        <v>46</v>
      </c>
      <c r="AI48" s="11"/>
      <c r="AJ48" s="11"/>
      <c r="AK48" s="11"/>
      <c r="AL48" s="11"/>
      <c r="AM48" s="11"/>
    </row>
    <row r="49" spans="1:39" s="5" customFormat="1" ht="114.75" x14ac:dyDescent="0.2">
      <c r="A49" s="9"/>
      <c r="B49" s="18" t="s">
        <v>24</v>
      </c>
      <c r="C49" s="11"/>
      <c r="D49" s="11" t="s">
        <v>46</v>
      </c>
      <c r="E49" s="11" t="s">
        <v>46</v>
      </c>
      <c r="F49" s="11" t="s">
        <v>46</v>
      </c>
      <c r="G49" s="11" t="s">
        <v>46</v>
      </c>
      <c r="H49" s="11" t="s">
        <v>46</v>
      </c>
      <c r="I49" s="11" t="s">
        <v>81</v>
      </c>
      <c r="J49" s="11" t="s">
        <v>96</v>
      </c>
      <c r="K49" s="11" t="s">
        <v>107</v>
      </c>
      <c r="L49" s="11" t="s">
        <v>46</v>
      </c>
      <c r="M49" s="11" t="s">
        <v>125</v>
      </c>
      <c r="N49" s="11" t="s">
        <v>135</v>
      </c>
      <c r="O49" s="11" t="s">
        <v>149</v>
      </c>
      <c r="P49" s="11" t="s">
        <v>162</v>
      </c>
      <c r="Q49" s="11" t="s">
        <v>181</v>
      </c>
      <c r="R49" s="11" t="s">
        <v>192</v>
      </c>
      <c r="S49" s="11" t="s">
        <v>202</v>
      </c>
      <c r="T49" s="11" t="s">
        <v>213</v>
      </c>
      <c r="U49" s="11" t="s">
        <v>228</v>
      </c>
      <c r="V49" s="11" t="s">
        <v>43</v>
      </c>
      <c r="W49" s="11" t="s">
        <v>43</v>
      </c>
      <c r="X49" s="11" t="s">
        <v>43</v>
      </c>
      <c r="Y49" s="11" t="s">
        <v>43</v>
      </c>
      <c r="Z49" s="11" t="s">
        <v>43</v>
      </c>
      <c r="AA49" s="11" t="s">
        <v>43</v>
      </c>
      <c r="AB49" s="11"/>
      <c r="AC49" s="11" t="s">
        <v>46</v>
      </c>
      <c r="AD49" s="11" t="s">
        <v>46</v>
      </c>
      <c r="AE49" s="11"/>
      <c r="AF49" s="11" t="s">
        <v>295</v>
      </c>
      <c r="AG49" s="11"/>
      <c r="AH49" s="11" t="s">
        <v>46</v>
      </c>
      <c r="AI49" s="11" t="s">
        <v>46</v>
      </c>
      <c r="AJ49" s="11" t="s">
        <v>334</v>
      </c>
      <c r="AK49" s="11" t="s">
        <v>348</v>
      </c>
      <c r="AL49" s="11"/>
      <c r="AM49" s="11" t="s">
        <v>370</v>
      </c>
    </row>
    <row r="50" spans="1:39" s="5" customFormat="1" ht="127.5" x14ac:dyDescent="0.2">
      <c r="A50" s="9"/>
      <c r="B50" s="18" t="s">
        <v>37</v>
      </c>
      <c r="C50" s="11" t="s">
        <v>377</v>
      </c>
      <c r="D50" s="11" t="s">
        <v>46</v>
      </c>
      <c r="E50" s="11" t="s">
        <v>46</v>
      </c>
      <c r="F50" s="11" t="s">
        <v>46</v>
      </c>
      <c r="G50" s="11" t="s">
        <v>46</v>
      </c>
      <c r="H50" s="11" t="s">
        <v>46</v>
      </c>
      <c r="I50" s="11">
        <v>10</v>
      </c>
      <c r="J50" s="11" t="s">
        <v>97</v>
      </c>
      <c r="K50" s="11" t="s">
        <v>108</v>
      </c>
      <c r="L50" s="11" t="s">
        <v>46</v>
      </c>
      <c r="M50" s="11"/>
      <c r="N50" s="11">
        <v>300</v>
      </c>
      <c r="O50" s="11" t="s">
        <v>150</v>
      </c>
      <c r="P50" s="11">
        <v>300</v>
      </c>
      <c r="Q50" s="11" t="s">
        <v>182</v>
      </c>
      <c r="R50" s="11">
        <v>500</v>
      </c>
      <c r="S50" s="11">
        <v>1000</v>
      </c>
      <c r="T50" s="11" t="s">
        <v>214</v>
      </c>
      <c r="U50" s="11">
        <v>500</v>
      </c>
      <c r="V50" s="11" t="s">
        <v>43</v>
      </c>
      <c r="W50" s="11" t="s">
        <v>43</v>
      </c>
      <c r="X50" s="11" t="s">
        <v>43</v>
      </c>
      <c r="Y50" s="11" t="s">
        <v>43</v>
      </c>
      <c r="Z50" s="11" t="s">
        <v>43</v>
      </c>
      <c r="AA50" s="11" t="s">
        <v>43</v>
      </c>
      <c r="AB50" s="11"/>
      <c r="AC50" s="11" t="s">
        <v>46</v>
      </c>
      <c r="AD50" s="11" t="s">
        <v>46</v>
      </c>
      <c r="AE50" s="11" t="s">
        <v>43</v>
      </c>
      <c r="AF50" s="11">
        <v>100</v>
      </c>
      <c r="AG50" s="11"/>
      <c r="AH50" s="11" t="s">
        <v>46</v>
      </c>
      <c r="AI50" s="11" t="s">
        <v>46</v>
      </c>
      <c r="AJ50" s="11">
        <v>200</v>
      </c>
      <c r="AK50" s="11" t="s">
        <v>349</v>
      </c>
      <c r="AL50" s="11"/>
      <c r="AM50" s="11" t="s">
        <v>371</v>
      </c>
    </row>
    <row r="51" spans="1:39" s="5" customFormat="1" ht="89.25" x14ac:dyDescent="0.2">
      <c r="A51" s="7">
        <v>13</v>
      </c>
      <c r="B51" s="17" t="s">
        <v>25</v>
      </c>
      <c r="C51" s="11"/>
      <c r="D51" s="11" t="s">
        <v>48</v>
      </c>
      <c r="E51" s="11" t="s">
        <v>48</v>
      </c>
      <c r="F51" s="11" t="s">
        <v>48</v>
      </c>
      <c r="G51" s="11" t="s">
        <v>48</v>
      </c>
      <c r="H51" s="11" t="s">
        <v>48</v>
      </c>
      <c r="I51" s="11" t="s">
        <v>82</v>
      </c>
      <c r="J51" s="11" t="s">
        <v>48</v>
      </c>
      <c r="K51" s="11" t="s">
        <v>48</v>
      </c>
      <c r="L51" s="11" t="s">
        <v>48</v>
      </c>
      <c r="M51" s="11"/>
      <c r="N51" s="11" t="s">
        <v>136</v>
      </c>
      <c r="O51" s="11" t="s">
        <v>48</v>
      </c>
      <c r="P51" s="11" t="s">
        <v>48</v>
      </c>
      <c r="Q51" s="11" t="s">
        <v>48</v>
      </c>
      <c r="R51" s="12" t="s">
        <v>48</v>
      </c>
      <c r="S51" s="11" t="s">
        <v>136</v>
      </c>
      <c r="T51" s="11" t="s">
        <v>215</v>
      </c>
      <c r="U51" s="11" t="s">
        <v>229</v>
      </c>
      <c r="V51" s="11" t="s">
        <v>239</v>
      </c>
      <c r="W51" s="11" t="s">
        <v>239</v>
      </c>
      <c r="X51" s="11" t="s">
        <v>239</v>
      </c>
      <c r="Y51" s="11" t="s">
        <v>239</v>
      </c>
      <c r="Z51" s="11" t="s">
        <v>239</v>
      </c>
      <c r="AA51" s="11" t="s">
        <v>239</v>
      </c>
      <c r="AB51" s="11" t="s">
        <v>262</v>
      </c>
      <c r="AC51" s="11" t="s">
        <v>271</v>
      </c>
      <c r="AD51" s="11" t="s">
        <v>276</v>
      </c>
      <c r="AE51" s="11" t="s">
        <v>285</v>
      </c>
      <c r="AF51" s="11" t="s">
        <v>48</v>
      </c>
      <c r="AG51" s="11" t="s">
        <v>308</v>
      </c>
      <c r="AH51" s="11" t="s">
        <v>316</v>
      </c>
      <c r="AI51" s="11" t="s">
        <v>325</v>
      </c>
      <c r="AJ51" s="11" t="s">
        <v>335</v>
      </c>
      <c r="AK51" s="11" t="s">
        <v>48</v>
      </c>
      <c r="AL51" s="11" t="s">
        <v>48</v>
      </c>
      <c r="AM51" s="11" t="s">
        <v>48</v>
      </c>
    </row>
    <row r="52" spans="1:39" ht="38.25" x14ac:dyDescent="0.2">
      <c r="A52" s="7">
        <v>14</v>
      </c>
      <c r="B52" s="17" t="s">
        <v>26</v>
      </c>
      <c r="C52" s="11"/>
      <c r="D52" s="11" t="s">
        <v>46</v>
      </c>
      <c r="E52" s="11" t="s">
        <v>46</v>
      </c>
      <c r="F52" s="11" t="s">
        <v>46</v>
      </c>
      <c r="G52" s="11" t="s">
        <v>46</v>
      </c>
      <c r="H52" s="11" t="s">
        <v>46</v>
      </c>
      <c r="I52" s="11" t="s">
        <v>83</v>
      </c>
      <c r="J52" s="11" t="s">
        <v>46</v>
      </c>
      <c r="K52" s="11"/>
      <c r="L52" s="11" t="s">
        <v>48</v>
      </c>
      <c r="M52" s="11"/>
      <c r="N52" s="11" t="s">
        <v>137</v>
      </c>
      <c r="O52" s="11" t="str">
        <f>'[2]Объекты размещения'!$D$66</f>
        <v>Превышений нет</v>
      </c>
      <c r="P52" s="11" t="s">
        <v>163</v>
      </c>
      <c r="Q52" s="11" t="s">
        <v>193</v>
      </c>
      <c r="R52" s="11"/>
      <c r="S52" s="11"/>
      <c r="T52" s="11" t="s">
        <v>216</v>
      </c>
      <c r="U52" s="11" t="s">
        <v>183</v>
      </c>
      <c r="V52" s="11" t="s">
        <v>240</v>
      </c>
      <c r="W52" s="11" t="s">
        <v>240</v>
      </c>
      <c r="X52" s="11" t="s">
        <v>240</v>
      </c>
      <c r="Y52" s="11" t="s">
        <v>240</v>
      </c>
      <c r="Z52" s="11" t="s">
        <v>240</v>
      </c>
      <c r="AA52" s="11" t="s">
        <v>240</v>
      </c>
      <c r="AB52" s="11"/>
      <c r="AC52" s="11" t="s">
        <v>46</v>
      </c>
      <c r="AD52" s="11" t="s">
        <v>46</v>
      </c>
      <c r="AE52" s="11" t="s">
        <v>286</v>
      </c>
      <c r="AF52" s="11" t="s">
        <v>296</v>
      </c>
      <c r="AG52" s="11" t="s">
        <v>46</v>
      </c>
      <c r="AH52" s="11" t="s">
        <v>46</v>
      </c>
      <c r="AI52" s="11" t="s">
        <v>46</v>
      </c>
      <c r="AJ52" s="11" t="s">
        <v>46</v>
      </c>
      <c r="AK52" s="12" t="s">
        <v>193</v>
      </c>
      <c r="AL52" s="12" t="s">
        <v>46</v>
      </c>
      <c r="AM52" s="11" t="s">
        <v>137</v>
      </c>
    </row>
    <row r="53" spans="1:39" ht="216.75" x14ac:dyDescent="0.2">
      <c r="A53" s="7">
        <v>15</v>
      </c>
      <c r="B53" s="17" t="s">
        <v>27</v>
      </c>
      <c r="C53" s="11"/>
      <c r="D53" s="11" t="s">
        <v>46</v>
      </c>
      <c r="E53" s="11" t="s">
        <v>46</v>
      </c>
      <c r="F53" s="11" t="s">
        <v>62</v>
      </c>
      <c r="G53" s="11" t="s">
        <v>46</v>
      </c>
      <c r="H53" s="11" t="s">
        <v>46</v>
      </c>
      <c r="I53" s="11" t="s">
        <v>84</v>
      </c>
      <c r="J53" s="11" t="s">
        <v>98</v>
      </c>
      <c r="K53" s="11"/>
      <c r="L53" s="11" t="s">
        <v>46</v>
      </c>
      <c r="M53" s="11"/>
      <c r="N53" s="11"/>
      <c r="O53" s="11" t="s">
        <v>148</v>
      </c>
      <c r="P53" s="11" t="s">
        <v>164</v>
      </c>
      <c r="Q53" s="11" t="s">
        <v>183</v>
      </c>
      <c r="R53" s="12" t="s">
        <v>183</v>
      </c>
      <c r="S53" s="11"/>
      <c r="T53" s="11"/>
      <c r="U53" s="11" t="s">
        <v>183</v>
      </c>
      <c r="V53" s="11" t="s">
        <v>241</v>
      </c>
      <c r="W53" s="11" t="s">
        <v>241</v>
      </c>
      <c r="X53" s="11" t="s">
        <v>241</v>
      </c>
      <c r="Y53" s="11" t="s">
        <v>241</v>
      </c>
      <c r="Z53" s="11" t="s">
        <v>241</v>
      </c>
      <c r="AA53" s="11" t="s">
        <v>241</v>
      </c>
      <c r="AB53" s="11" t="s">
        <v>263</v>
      </c>
      <c r="AC53" s="11" t="s">
        <v>272</v>
      </c>
      <c r="AD53" s="11" t="s">
        <v>272</v>
      </c>
      <c r="AE53" s="11" t="s">
        <v>46</v>
      </c>
      <c r="AF53" s="11" t="s">
        <v>46</v>
      </c>
      <c r="AG53" s="11" t="s">
        <v>46</v>
      </c>
      <c r="AH53" s="11" t="s">
        <v>46</v>
      </c>
      <c r="AI53" s="11" t="s">
        <v>46</v>
      </c>
      <c r="AJ53" s="11" t="s">
        <v>336</v>
      </c>
      <c r="AK53" s="12" t="s">
        <v>350</v>
      </c>
      <c r="AL53" s="12" t="s">
        <v>358</v>
      </c>
      <c r="AM53" s="11" t="s">
        <v>372</v>
      </c>
    </row>
  </sheetData>
  <mergeCells count="2">
    <mergeCell ref="A1:D1"/>
    <mergeCell ref="A2:D2"/>
  </mergeCells>
  <dataValidations count="1">
    <dataValidation type="list" allowBlank="1" showInputMessage="1" showErrorMessage="1" sqref="AF51:AM51" xr:uid="{00000000-0002-0000-0000-000000000000}">
      <formula1>"Да, Нет, В процессе внедрения"</formula1>
    </dataValidation>
  </dataValidations>
  <pageMargins left="0.39370078740157483" right="0.39370078740157483" top="0.78740157480314965" bottom="0.78740157480314965" header="0.19685039370078741" footer="0.19685039370078741"/>
  <pageSetup paperSize="9" scale="9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Приложение А9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2024-11-22T04:55:59Z</dcterms:modified>
</cp:coreProperties>
</file>